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louis.derby\OneDrive - Council Anywhere\work\"/>
    </mc:Choice>
  </mc:AlternateContent>
  <xr:revisionPtr revIDLastSave="0" documentId="8_{D14094F5-72E9-42CD-BBA6-897275CCC058}" xr6:coauthVersionLast="47" xr6:coauthVersionMax="47" xr10:uidLastSave="{00000000-0000-0000-0000-000000000000}"/>
  <bookViews>
    <workbookView xWindow="-110" yWindow="-110" windowWidth="19420" windowHeight="10300" xr2:uid="{80100E84-3415-4978-9C20-1616FB9DB7F3}"/>
  </bookViews>
  <sheets>
    <sheet name="Staff earning over £50k 2526" sheetId="1" r:id="rId1"/>
  </sheets>
  <definedNames>
    <definedName name="_xlnm._FilterDatabase" localSheetId="0" hidden="1">'Staff earning over £50k 2526'!$A$1:$L$128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7" i="1" l="1"/>
  <c r="H85" i="1"/>
  <c r="H84" i="1"/>
  <c r="H83" i="1"/>
  <c r="H82" i="1"/>
  <c r="H70" i="1"/>
  <c r="H52" i="1"/>
  <c r="H45" i="1"/>
  <c r="H44" i="1"/>
  <c r="H40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8" i="1"/>
  <c r="H7" i="1"/>
  <c r="H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Gizzy Welsher</author>
  </authors>
  <commentList>
    <comment ref="H18" authorId="0" shapeId="0" xr:uid="{6A5678CE-2803-4ABC-89E4-BC599EF4BAFC}">
      <text>
        <r>
          <rPr>
            <b/>
            <sz val="9"/>
            <color indexed="81"/>
            <rFont val="Tahoma"/>
            <charset val="1"/>
          </rPr>
          <t>Gizzy Welsher:</t>
        </r>
        <r>
          <rPr>
            <sz val="9"/>
            <color indexed="81"/>
            <rFont val="Tahoma"/>
            <charset val="1"/>
          </rPr>
          <t xml:space="preserve">
£847,090 income and £2,525,150 expenditure</t>
        </r>
      </text>
    </comment>
    <comment ref="H19" authorId="0" shapeId="0" xr:uid="{09BD2BE2-03A2-4D7B-AD9F-13E63F5FDA67}">
      <text>
        <r>
          <rPr>
            <b/>
            <sz val="9"/>
            <color indexed="81"/>
            <rFont val="Tahoma"/>
            <charset val="1"/>
          </rPr>
          <t>Gizzy Welsher:</t>
        </r>
        <r>
          <rPr>
            <sz val="9"/>
            <color indexed="81"/>
            <rFont val="Tahoma"/>
            <charset val="1"/>
          </rPr>
          <t xml:space="preserve">
£745,380 income and £3,315,550 exp</t>
        </r>
      </text>
    </comment>
    <comment ref="H20" authorId="0" shapeId="0" xr:uid="{1C9C3C14-5FFF-4036-83AE-04DBBF669CD4}">
      <text>
        <r>
          <rPr>
            <b/>
            <sz val="9"/>
            <color indexed="81"/>
            <rFont val="Tahoma"/>
            <charset val="1"/>
          </rPr>
          <t>Gizzy Welsher:</t>
        </r>
        <r>
          <rPr>
            <sz val="9"/>
            <color indexed="81"/>
            <rFont val="Tahoma"/>
            <charset val="1"/>
          </rPr>
          <t xml:space="preserve">
£194,000 income and £761,740 exp
</t>
        </r>
      </text>
    </comment>
    <comment ref="H21" authorId="0" shapeId="0" xr:uid="{A1339FDC-FDB8-42A6-AC97-0391EF1FEB37}">
      <text>
        <r>
          <rPr>
            <b/>
            <sz val="9"/>
            <color indexed="81"/>
            <rFont val="Tahoma"/>
            <charset val="1"/>
          </rPr>
          <t>Gizzy Welsher:</t>
        </r>
        <r>
          <rPr>
            <sz val="9"/>
            <color indexed="81"/>
            <rFont val="Tahoma"/>
            <charset val="1"/>
          </rPr>
          <t xml:space="preserve">
£1,098,900 income and £2,009,260 exp</t>
        </r>
      </text>
    </comment>
    <comment ref="H22" authorId="0" shapeId="0" xr:uid="{1E6E070F-96BF-4891-8B88-9F20A7D47C1A}">
      <text>
        <r>
          <rPr>
            <b/>
            <sz val="9"/>
            <color indexed="81"/>
            <rFont val="Tahoma"/>
            <charset val="1"/>
          </rPr>
          <t>Gizzy Welsher:</t>
        </r>
        <r>
          <rPr>
            <sz val="9"/>
            <color indexed="81"/>
            <rFont val="Tahoma"/>
            <charset val="1"/>
          </rPr>
          <t xml:space="preserve">
£2,216,690 exp and £426,840 income</t>
        </r>
      </text>
    </comment>
    <comment ref="H70" authorId="0" shapeId="0" xr:uid="{6F7799E3-C02A-4A35-8DD1-5725EB8451C5}">
      <text>
        <r>
          <rPr>
            <b/>
            <sz val="9"/>
            <color indexed="81"/>
            <rFont val="Tahoma"/>
            <charset val="1"/>
          </rPr>
          <t>Gizzy Welsher:</t>
        </r>
        <r>
          <rPr>
            <sz val="9"/>
            <color indexed="81"/>
            <rFont val="Tahoma"/>
            <charset val="1"/>
          </rPr>
          <t xml:space="preserve">
£2,052,070 exp and £3,580,230 income</t>
        </r>
      </text>
    </comment>
  </commentList>
</comments>
</file>

<file path=xl/sharedStrings.xml><?xml version="1.0" encoding="utf-8"?>
<sst xmlns="http://schemas.openxmlformats.org/spreadsheetml/2006/main" count="901" uniqueCount="136">
  <si>
    <t>Job title</t>
  </si>
  <si>
    <t>Grade</t>
  </si>
  <si>
    <t>Department</t>
  </si>
  <si>
    <t>Permanent or temporary</t>
  </si>
  <si>
    <t>Contact details</t>
  </si>
  <si>
    <t>Salary in £5,000 brackets</t>
  </si>
  <si>
    <t>Salary ceiling (maximum salary for grade)</t>
  </si>
  <si>
    <t>Budget held</t>
  </si>
  <si>
    <t>Number of staff</t>
  </si>
  <si>
    <t>Bonuses</t>
  </si>
  <si>
    <t>Benefits in kind</t>
  </si>
  <si>
    <t>Updated</t>
  </si>
  <si>
    <t>CEX</t>
  </si>
  <si>
    <t>Chief Executives</t>
  </si>
  <si>
    <t>Permanent</t>
  </si>
  <si>
    <t>scdc@scambs.gov.uk</t>
  </si>
  <si>
    <t>£150,000 - £155,000</t>
  </si>
  <si>
    <t>Eye tests, one professional fee paid and cycle scheme</t>
  </si>
  <si>
    <t>Chief Operating Officer</t>
  </si>
  <si>
    <t>Executive Director</t>
  </si>
  <si>
    <t>£125,000 - £130,000</t>
  </si>
  <si>
    <t>Joint Director for Planning and Economic Development</t>
  </si>
  <si>
    <t>Exec Director</t>
  </si>
  <si>
    <t>Planning</t>
  </si>
  <si>
    <t>Head of Transformation, People &amp; Corporate Services</t>
  </si>
  <si>
    <t>Grade 11</t>
  </si>
  <si>
    <t>Transformation</t>
  </si>
  <si>
    <t>£100,000 - £105,000</t>
  </si>
  <si>
    <t>Head of Climate, Environment &amp; Waste</t>
  </si>
  <si>
    <t>Shared Waste and Environment</t>
  </si>
  <si>
    <t>Deputy Director of Planning</t>
  </si>
  <si>
    <t>Head of Housing</t>
  </si>
  <si>
    <t>Grade 10</t>
  </si>
  <si>
    <t>Housing</t>
  </si>
  <si>
    <t>£85,000 - £90,000</t>
  </si>
  <si>
    <t>Head of Finance Policy &amp; Performance</t>
  </si>
  <si>
    <t>Finance</t>
  </si>
  <si>
    <t>Waste Operations Manager</t>
  </si>
  <si>
    <t>Commercial Waste Business Manager</t>
  </si>
  <si>
    <t>Grade 09</t>
  </si>
  <si>
    <t>£75,000 - £80,000</t>
  </si>
  <si>
    <t>Procurement Officer</t>
  </si>
  <si>
    <t>Revenues and Benefits Service Manager</t>
  </si>
  <si>
    <t>Corporate Programme Manager</t>
  </si>
  <si>
    <t>Communications and Communities Service Manager</t>
  </si>
  <si>
    <t>People &amp; HR Service Manager</t>
  </si>
  <si>
    <t>Service Manager - Acquisition + Development</t>
  </si>
  <si>
    <t>Built + Natural Environment Manager</t>
  </si>
  <si>
    <t>Delivery Manager</t>
  </si>
  <si>
    <t>Strategic Sites Manager</t>
  </si>
  <si>
    <t>Planning Policy Manager</t>
  </si>
  <si>
    <t>Election &amp; Democratic Services Manager</t>
  </si>
  <si>
    <t>Grade 08</t>
  </si>
  <si>
    <t>£65,000 - £70,000</t>
  </si>
  <si>
    <t>Service Manager - Housing Strategy</t>
  </si>
  <si>
    <t>Service Manager - Tenancy &amp; Estates</t>
  </si>
  <si>
    <t>Service Manager - Housing Assets</t>
  </si>
  <si>
    <t>Operations and Asset Manager</t>
  </si>
  <si>
    <t>Senior Finance Business Partner</t>
  </si>
  <si>
    <t>Strategic Climate Change and Sustainability Manager</t>
  </si>
  <si>
    <t>Facilities Management Service Delivery Manager</t>
  </si>
  <si>
    <t>Waste Policy, Change and Innovations Manager</t>
  </si>
  <si>
    <t>Principal Operations Manager (Environment)</t>
  </si>
  <si>
    <t>Service Manager (People Protection Planning)</t>
  </si>
  <si>
    <t>Service Manager (Licensing + Commercial)</t>
  </si>
  <si>
    <t>Principal Operations Manager (Waste)</t>
  </si>
  <si>
    <t>Business Support &amp; Development Team leader</t>
  </si>
  <si>
    <t>Grade 07</t>
  </si>
  <si>
    <t>£55,000 - £60,000</t>
  </si>
  <si>
    <t>Key Projects &amp; Business Support Team Leader</t>
  </si>
  <si>
    <t>Economic Development &amp; Commercial Investments Project Leader</t>
  </si>
  <si>
    <t>Data &amp; Intelligence Manager</t>
  </si>
  <si>
    <t>Senior Policy &amp; Performance Officer</t>
  </si>
  <si>
    <t>Communications and Marketing Manager</t>
  </si>
  <si>
    <t>Communities Manager</t>
  </si>
  <si>
    <t>Growth Manager - Communities</t>
  </si>
  <si>
    <t>Principal People Partner</t>
  </si>
  <si>
    <t>Senior People Partner</t>
  </si>
  <si>
    <t>Senior Project Manager</t>
  </si>
  <si>
    <t>Housing Advice and Homelessness Manager</t>
  </si>
  <si>
    <t>Operations Manager</t>
  </si>
  <si>
    <t>Asset + Compliance Manager</t>
  </si>
  <si>
    <t>Housing Systems &amp; Innovations Team Leader</t>
  </si>
  <si>
    <t>Operations Manager - Response &amp; Void</t>
  </si>
  <si>
    <t>Assistant Revenues and Benefits Manager</t>
  </si>
  <si>
    <t>Fleet and Service Asset Manager</t>
  </si>
  <si>
    <t>Principal Environment Officer</t>
  </si>
  <si>
    <t>Principal Licensing Officer</t>
  </si>
  <si>
    <t>Built Environment Team Leader</t>
  </si>
  <si>
    <t>Business Development Manager</t>
  </si>
  <si>
    <t>Historic Environment Team Leader</t>
  </si>
  <si>
    <t>Natural Environment Team Leader</t>
  </si>
  <si>
    <t>Area 3 Planning Manager</t>
  </si>
  <si>
    <t>Area Development Manager (East)</t>
  </si>
  <si>
    <t>Area Team Leader (West)</t>
  </si>
  <si>
    <t>Continuous Improvement Manager</t>
  </si>
  <si>
    <t>Planning Compliance Manager</t>
  </si>
  <si>
    <t>Principal Planner SS</t>
  </si>
  <si>
    <t>S.106 Officer</t>
  </si>
  <si>
    <t>Strategic Sites Team Leader</t>
  </si>
  <si>
    <t>Strategic Sites Team Leader (NSIP/Major Infrastructure Delivery)</t>
  </si>
  <si>
    <t>Temporary</t>
  </si>
  <si>
    <t>Team Leader (Planning Policy and Strategic Planning)</t>
  </si>
  <si>
    <t>Democratic Services Team Leader</t>
  </si>
  <si>
    <t>Grade 06</t>
  </si>
  <si>
    <t>£50,000 - £55,000</t>
  </si>
  <si>
    <t>Development Officer</t>
  </si>
  <si>
    <t>Development Officer - Health</t>
  </si>
  <si>
    <t>Customer Contact Manager</t>
  </si>
  <si>
    <t>Health + Safety Advisor</t>
  </si>
  <si>
    <t>Project Manager</t>
  </si>
  <si>
    <t>Lettings Manager</t>
  </si>
  <si>
    <t>Housing Advice Team Leader</t>
  </si>
  <si>
    <t>Housing Allocations &amp; Options Manager</t>
  </si>
  <si>
    <t>Home-Link Manager</t>
  </si>
  <si>
    <t>Finance Business Partner</t>
  </si>
  <si>
    <t>Finance Business Partner (Systems Support)</t>
  </si>
  <si>
    <t>Delivery Team Leader</t>
  </si>
  <si>
    <t>Revenues and Benefits Team Leader Delivery</t>
  </si>
  <si>
    <t>Environment Health Practitioner</t>
  </si>
  <si>
    <t>Scientific Officer</t>
  </si>
  <si>
    <t>Environmental Health Practitioner</t>
  </si>
  <si>
    <t>Waste Policy Officer</t>
  </si>
  <si>
    <t>Data Analyst</t>
  </si>
  <si>
    <t>Principal Conservation Officer</t>
  </si>
  <si>
    <t>Principal Landscape Architect</t>
  </si>
  <si>
    <t>Principal Sustainability Officer</t>
  </si>
  <si>
    <t>Principal Urban Designer</t>
  </si>
  <si>
    <t>Digital Development Project Manager (Digital Planning Improvement Fund)</t>
  </si>
  <si>
    <t>Principal Planner</t>
  </si>
  <si>
    <t>Principal Planner SS (Major Infrastructure Delivery - GCP Projects)</t>
  </si>
  <si>
    <t>Principal Planning Compliance Officer</t>
  </si>
  <si>
    <t>Principal Policy Planner</t>
  </si>
  <si>
    <t>Principal Policy Planner (Project Manager)</t>
  </si>
  <si>
    <t>Programme Manager</t>
  </si>
  <si>
    <t>Chief Executive (Liz Watts)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</si>
</sst>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£&quot;#,##0;\-&quot;£&quot;#,##0"/>
    <numFmt numFmtId="44" formatCode="_-&quot;£&quot;* #,##0.00_-;\-&quot;£&quot;* #,##0.00_-;_-&quot;£&quot;* &quot;-&quot;??_-;_-@_-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rgb="FF0070C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</cellStyleXfs>
  <cellXfs count="23">
    <xf numFmtId="0" fontId="0" fillId="0" borderId="0" xfId="0"/>
    <xf numFmtId="0" fontId="4" fillId="0" borderId="0" xfId="3" applyFont="1" applyAlignment="1">
      <alignment horizontal="left" vertical="center" wrapText="1"/>
    </xf>
    <xf numFmtId="0" fontId="4" fillId="2" borderId="0" xfId="3" applyFont="1" applyFill="1" applyAlignment="1">
      <alignment horizontal="left" vertical="center" wrapText="1"/>
    </xf>
    <xf numFmtId="0" fontId="4" fillId="3" borderId="0" xfId="3" applyFont="1" applyFill="1" applyAlignment="1">
      <alignment horizontal="left" vertical="center" wrapText="1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0" fontId="0" fillId="3" borderId="0" xfId="0" applyFill="1"/>
    <xf numFmtId="164" fontId="6" fillId="3" borderId="0" xfId="3" applyNumberFormat="1" applyFont="1" applyFill="1" applyAlignment="1">
      <alignment horizontal="left" vertical="center"/>
    </xf>
    <xf numFmtId="5" fontId="6" fillId="2" borderId="0" xfId="3" applyNumberFormat="1" applyFont="1" applyFill="1" applyAlignment="1">
      <alignment horizontal="right" vertical="center"/>
    </xf>
    <xf numFmtId="0" fontId="6" fillId="2" borderId="0" xfId="3" applyFont="1" applyFill="1" applyAlignment="1">
      <alignment horizontal="left" vertical="center"/>
    </xf>
    <xf numFmtId="44" fontId="6" fillId="0" borderId="0" xfId="1" applyFont="1" applyFill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6" fillId="2" borderId="0" xfId="4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6" fillId="0" borderId="0" xfId="5" applyFont="1" applyAlignment="1">
      <alignment horizontal="left" vertical="center"/>
    </xf>
    <xf numFmtId="44" fontId="6" fillId="0" borderId="0" xfId="1" applyFont="1" applyAlignment="1">
      <alignment horizontal="left" vertical="center"/>
    </xf>
    <xf numFmtId="0" fontId="6" fillId="0" borderId="0" xfId="6" applyFont="1" applyAlignment="1">
      <alignment horizontal="left" vertical="center"/>
    </xf>
    <xf numFmtId="0" fontId="6" fillId="2" borderId="0" xfId="6" applyFont="1" applyFill="1" applyAlignment="1">
      <alignment horizontal="left" vertical="center"/>
    </xf>
    <xf numFmtId="0" fontId="6" fillId="0" borderId="0" xfId="4" applyFont="1" applyAlignment="1">
      <alignment horizontal="left" vertical="center"/>
    </xf>
    <xf numFmtId="0" fontId="2" fillId="0" borderId="0" xfId="2" applyFill="1" applyBorder="1" applyAlignment="1">
      <alignment horizontal="left" vertical="center"/>
    </xf>
    <xf numFmtId="0" fontId="6" fillId="3" borderId="0" xfId="3" applyFont="1" applyFill="1" applyAlignment="1">
      <alignment horizontal="left" vertical="center"/>
    </xf>
  </cellXfs>
  <cellStyles count="7">
    <cellStyle name="Currency" xfId="1" builtinId="4"/>
    <cellStyle name="Hyperlink" xfId="2" builtinId="8"/>
    <cellStyle name="Normal" xfId="0" builtinId="0"/>
    <cellStyle name="Normal 2" xfId="6" xr:uid="{BEC6438A-D280-4937-9108-B20AB73A573C}"/>
    <cellStyle name="Normal 3" xfId="3" xr:uid="{E8E19604-6764-4EA2-A910-D5A89F6D2F72}"/>
    <cellStyle name="Normal 4 2" xfId="5" xr:uid="{3AACCB56-2AD5-447C-B35B-63E10CC872BF}"/>
    <cellStyle name="Normal 6" xfId="4" xr:uid="{27DA07BF-71FC-4693-8EE3-28EA989D40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cdc@scambs.gov.uk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scdc@scambs.gov.uk" TargetMode="External"/><Relationship Id="rId1" Type="http://schemas.openxmlformats.org/officeDocument/2006/relationships/hyperlink" Target="mailto:scdc@scambs.gov.uk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cdc@scambs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C3372-25B9-4DC8-A41F-7A323DA2F1B5}">
  <dimension ref="A1:L129"/>
  <sheetViews>
    <sheetView tabSelected="1" zoomScale="70" zoomScaleNormal="70" workbookViewId="0">
      <pane ySplit="1" topLeftCell="A2" activePane="bottomLeft" state="frozen"/>
      <selection pane="bottomLeft" activeCell="A6" sqref="A6"/>
    </sheetView>
  </sheetViews>
  <sheetFormatPr defaultColWidth="9.1796875" defaultRowHeight="15.5" x14ac:dyDescent="0.35"/>
  <cols>
    <col min="1" max="1" width="56.81640625" style="13" bestFit="1" customWidth="1"/>
    <col min="2" max="2" width="18.54296875" style="13" bestFit="1" customWidth="1"/>
    <col min="3" max="3" width="32.6328125" style="13" bestFit="1" customWidth="1"/>
    <col min="4" max="4" width="14.54296875" style="11" customWidth="1"/>
    <col min="5" max="5" width="22.1796875" style="13" bestFit="1" customWidth="1"/>
    <col min="6" max="6" width="21" style="22" bestFit="1" customWidth="1"/>
    <col min="7" max="7" width="15.1796875" style="22" bestFit="1" customWidth="1"/>
    <col min="8" max="8" width="17.54296875" style="13" bestFit="1" customWidth="1"/>
    <col min="9" max="9" width="10.453125" style="13" customWidth="1"/>
    <col min="10" max="10" width="11.7265625" style="13" customWidth="1"/>
    <col min="11" max="11" width="55.1796875" style="13" bestFit="1" customWidth="1"/>
    <col min="12" max="12" width="12.453125" style="13" customWidth="1"/>
    <col min="13" max="16384" width="9.1796875" style="13"/>
  </cols>
  <sheetData>
    <row r="1" spans="1:12" s="1" customFormat="1" ht="77.5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1" t="s">
        <v>11</v>
      </c>
    </row>
    <row r="2" spans="1:12" x14ac:dyDescent="0.35">
      <c r="A2" s="4" t="s">
        <v>135</v>
      </c>
      <c r="B2" s="5" t="s">
        <v>12</v>
      </c>
      <c r="C2" s="5" t="s">
        <v>13</v>
      </c>
      <c r="D2" s="6" t="s">
        <v>14</v>
      </c>
      <c r="E2" s="7" t="s">
        <v>15</v>
      </c>
      <c r="F2" s="8" t="s">
        <v>16</v>
      </c>
      <c r="G2" s="9">
        <v>151875</v>
      </c>
      <c r="H2" s="10">
        <v>656720</v>
      </c>
      <c r="I2" s="11">
        <v>8</v>
      </c>
      <c r="J2" s="12">
        <v>0</v>
      </c>
      <c r="K2" s="13" t="s">
        <v>17</v>
      </c>
    </row>
    <row r="3" spans="1:12" x14ac:dyDescent="0.35">
      <c r="A3" s="4" t="s">
        <v>18</v>
      </c>
      <c r="B3" s="5" t="s">
        <v>19</v>
      </c>
      <c r="C3" s="5" t="s">
        <v>13</v>
      </c>
      <c r="D3" s="14" t="s">
        <v>14</v>
      </c>
      <c r="E3" s="7" t="s">
        <v>15</v>
      </c>
      <c r="F3" s="8" t="s">
        <v>20</v>
      </c>
      <c r="G3" s="9">
        <v>127338</v>
      </c>
      <c r="H3" s="10">
        <v>0</v>
      </c>
      <c r="I3" s="11">
        <v>5</v>
      </c>
      <c r="J3" s="12">
        <v>0</v>
      </c>
      <c r="K3" s="13" t="s">
        <v>17</v>
      </c>
    </row>
    <row r="4" spans="1:12" x14ac:dyDescent="0.35">
      <c r="A4" s="4" t="s">
        <v>21</v>
      </c>
      <c r="B4" s="13" t="s">
        <v>22</v>
      </c>
      <c r="C4" s="13" t="s">
        <v>23</v>
      </c>
      <c r="D4" s="11" t="s">
        <v>14</v>
      </c>
      <c r="E4" s="7" t="s">
        <v>15</v>
      </c>
      <c r="F4" s="8" t="s">
        <v>20</v>
      </c>
      <c r="G4" s="9">
        <v>127338</v>
      </c>
      <c r="H4" s="10">
        <v>0</v>
      </c>
      <c r="I4" s="11">
        <v>1</v>
      </c>
      <c r="J4" s="12">
        <v>0</v>
      </c>
      <c r="K4" s="13" t="s">
        <v>17</v>
      </c>
    </row>
    <row r="5" spans="1:12" x14ac:dyDescent="0.35">
      <c r="A5" s="4" t="s">
        <v>24</v>
      </c>
      <c r="B5" s="5" t="s">
        <v>25</v>
      </c>
      <c r="C5" s="5" t="s">
        <v>26</v>
      </c>
      <c r="D5" s="6" t="s">
        <v>14</v>
      </c>
      <c r="E5" s="7" t="s">
        <v>15</v>
      </c>
      <c r="F5" s="8" t="s">
        <v>27</v>
      </c>
      <c r="G5" s="9">
        <v>104219</v>
      </c>
      <c r="H5" s="10">
        <f>29500+200000+15000+2087290+1033620</f>
        <v>3365410</v>
      </c>
      <c r="I5" s="11">
        <v>3</v>
      </c>
      <c r="J5" s="12">
        <v>0</v>
      </c>
      <c r="K5" s="13" t="s">
        <v>17</v>
      </c>
    </row>
    <row r="6" spans="1:12" x14ac:dyDescent="0.35">
      <c r="A6" s="4" t="s">
        <v>28</v>
      </c>
      <c r="B6" s="5" t="s">
        <v>25</v>
      </c>
      <c r="C6" s="5" t="s">
        <v>29</v>
      </c>
      <c r="D6" s="6" t="s">
        <v>14</v>
      </c>
      <c r="E6" s="7" t="s">
        <v>15</v>
      </c>
      <c r="F6" s="8" t="s">
        <v>27</v>
      </c>
      <c r="G6" s="9">
        <v>104219</v>
      </c>
      <c r="H6" s="10">
        <v>0</v>
      </c>
      <c r="I6" s="11">
        <v>7</v>
      </c>
      <c r="J6" s="12">
        <v>0</v>
      </c>
      <c r="K6" s="13" t="s">
        <v>17</v>
      </c>
    </row>
    <row r="7" spans="1:12" x14ac:dyDescent="0.35">
      <c r="A7" s="4" t="s">
        <v>30</v>
      </c>
      <c r="B7" s="13" t="s">
        <v>25</v>
      </c>
      <c r="C7" s="13" t="s">
        <v>23</v>
      </c>
      <c r="D7" s="11" t="s">
        <v>14</v>
      </c>
      <c r="E7" s="7" t="s">
        <v>15</v>
      </c>
      <c r="F7" s="8" t="s">
        <v>27</v>
      </c>
      <c r="G7" s="9">
        <v>104219</v>
      </c>
      <c r="H7" s="10">
        <f>1368410+165000</f>
        <v>1533410</v>
      </c>
      <c r="I7" s="11">
        <v>11</v>
      </c>
      <c r="J7" s="12">
        <v>0</v>
      </c>
      <c r="K7" s="13" t="s">
        <v>17</v>
      </c>
    </row>
    <row r="8" spans="1:12" x14ac:dyDescent="0.35">
      <c r="A8" s="4" t="s">
        <v>31</v>
      </c>
      <c r="B8" s="5" t="s">
        <v>32</v>
      </c>
      <c r="C8" s="5" t="s">
        <v>33</v>
      </c>
      <c r="D8" s="6" t="s">
        <v>14</v>
      </c>
      <c r="E8" s="7" t="s">
        <v>15</v>
      </c>
      <c r="F8" s="8" t="s">
        <v>34</v>
      </c>
      <c r="G8" s="9">
        <v>88042</v>
      </c>
      <c r="H8" s="10">
        <f>6000+10000+105000</f>
        <v>121000</v>
      </c>
      <c r="I8" s="11">
        <v>8</v>
      </c>
      <c r="J8" s="12">
        <v>0</v>
      </c>
      <c r="K8" s="13" t="s">
        <v>17</v>
      </c>
    </row>
    <row r="9" spans="1:12" x14ac:dyDescent="0.35">
      <c r="A9" s="4" t="s">
        <v>35</v>
      </c>
      <c r="B9" s="5" t="s">
        <v>32</v>
      </c>
      <c r="C9" s="5" t="s">
        <v>36</v>
      </c>
      <c r="D9" s="15" t="s">
        <v>14</v>
      </c>
      <c r="E9" s="7" t="s">
        <v>15</v>
      </c>
      <c r="F9" s="8" t="s">
        <v>34</v>
      </c>
      <c r="G9" s="9">
        <v>88042</v>
      </c>
      <c r="H9" s="10">
        <v>2385100</v>
      </c>
      <c r="I9" s="11">
        <v>5</v>
      </c>
      <c r="J9" s="12">
        <v>0</v>
      </c>
      <c r="K9" s="13" t="s">
        <v>17</v>
      </c>
    </row>
    <row r="10" spans="1:12" x14ac:dyDescent="0.35">
      <c r="A10" s="4" t="s">
        <v>37</v>
      </c>
      <c r="B10" s="5" t="s">
        <v>32</v>
      </c>
      <c r="C10" s="5" t="s">
        <v>29</v>
      </c>
      <c r="D10" s="6" t="s">
        <v>14</v>
      </c>
      <c r="E10" s="7" t="s">
        <v>15</v>
      </c>
      <c r="F10" s="8" t="s">
        <v>34</v>
      </c>
      <c r="G10" s="9">
        <v>88042</v>
      </c>
      <c r="H10" s="10">
        <v>24344000</v>
      </c>
      <c r="I10" s="11">
        <v>4</v>
      </c>
      <c r="J10" s="12">
        <v>0</v>
      </c>
      <c r="K10" s="13" t="s">
        <v>17</v>
      </c>
    </row>
    <row r="11" spans="1:12" x14ac:dyDescent="0.35">
      <c r="A11" s="4" t="s">
        <v>38</v>
      </c>
      <c r="B11" s="16" t="s">
        <v>39</v>
      </c>
      <c r="C11" s="5" t="s">
        <v>29</v>
      </c>
      <c r="D11" s="6" t="s">
        <v>14</v>
      </c>
      <c r="E11" s="7" t="s">
        <v>15</v>
      </c>
      <c r="F11" s="8" t="s">
        <v>40</v>
      </c>
      <c r="G11" s="9">
        <v>75461</v>
      </c>
      <c r="H11" s="10">
        <v>8814000</v>
      </c>
      <c r="I11" s="11">
        <v>6</v>
      </c>
      <c r="J11" s="12">
        <v>0</v>
      </c>
      <c r="K11" s="13" t="s">
        <v>17</v>
      </c>
    </row>
    <row r="12" spans="1:12" x14ac:dyDescent="0.35">
      <c r="A12" s="4" t="s">
        <v>41</v>
      </c>
      <c r="B12" s="16" t="s">
        <v>39</v>
      </c>
      <c r="C12" s="5" t="s">
        <v>36</v>
      </c>
      <c r="D12" s="15" t="s">
        <v>14</v>
      </c>
      <c r="E12" s="7" t="s">
        <v>15</v>
      </c>
      <c r="F12" s="8" t="s">
        <v>40</v>
      </c>
      <c r="G12" s="9">
        <v>75461</v>
      </c>
      <c r="H12" s="10">
        <v>582610</v>
      </c>
      <c r="I12" s="11">
        <v>4</v>
      </c>
      <c r="J12" s="12">
        <v>0</v>
      </c>
      <c r="K12" s="13" t="s">
        <v>17</v>
      </c>
    </row>
    <row r="13" spans="1:12" x14ac:dyDescent="0.35">
      <c r="A13" s="4" t="s">
        <v>42</v>
      </c>
      <c r="B13" s="16" t="s">
        <v>39</v>
      </c>
      <c r="C13" s="5" t="s">
        <v>36</v>
      </c>
      <c r="D13" s="15" t="s">
        <v>14</v>
      </c>
      <c r="E13" s="7" t="s">
        <v>15</v>
      </c>
      <c r="F13" s="8" t="s">
        <v>40</v>
      </c>
      <c r="G13" s="9">
        <v>75461</v>
      </c>
      <c r="H13" s="10">
        <v>35716190</v>
      </c>
      <c r="I13" s="11">
        <v>3</v>
      </c>
      <c r="J13" s="12">
        <v>0</v>
      </c>
      <c r="K13" s="13" t="s">
        <v>17</v>
      </c>
    </row>
    <row r="14" spans="1:12" x14ac:dyDescent="0.35">
      <c r="A14" s="4" t="s">
        <v>43</v>
      </c>
      <c r="B14" s="16" t="s">
        <v>39</v>
      </c>
      <c r="C14" s="5" t="s">
        <v>26</v>
      </c>
      <c r="D14" s="6" t="s">
        <v>14</v>
      </c>
      <c r="E14" s="7" t="s">
        <v>15</v>
      </c>
      <c r="F14" s="8" t="s">
        <v>40</v>
      </c>
      <c r="G14" s="9">
        <v>75461</v>
      </c>
      <c r="H14" s="10">
        <f>743460</f>
        <v>743460</v>
      </c>
      <c r="I14" s="11">
        <v>5</v>
      </c>
      <c r="J14" s="12">
        <v>0</v>
      </c>
      <c r="K14" s="13" t="s">
        <v>17</v>
      </c>
    </row>
    <row r="15" spans="1:12" x14ac:dyDescent="0.35">
      <c r="A15" s="4" t="s">
        <v>44</v>
      </c>
      <c r="B15" s="16" t="s">
        <v>39</v>
      </c>
      <c r="C15" s="5" t="s">
        <v>26</v>
      </c>
      <c r="D15" s="6" t="s">
        <v>14</v>
      </c>
      <c r="E15" s="7" t="s">
        <v>15</v>
      </c>
      <c r="F15" s="8" t="s">
        <v>40</v>
      </c>
      <c r="G15" s="9">
        <v>75461</v>
      </c>
      <c r="H15" s="10">
        <f>83870+582050+48780+48780+47330+831640</f>
        <v>1642450</v>
      </c>
      <c r="I15" s="11">
        <v>6</v>
      </c>
      <c r="J15" s="12">
        <v>0</v>
      </c>
      <c r="K15" s="13" t="s">
        <v>17</v>
      </c>
    </row>
    <row r="16" spans="1:12" x14ac:dyDescent="0.35">
      <c r="A16" s="4" t="s">
        <v>45</v>
      </c>
      <c r="B16" s="16" t="s">
        <v>39</v>
      </c>
      <c r="C16" s="5" t="s">
        <v>26</v>
      </c>
      <c r="D16" s="6" t="s">
        <v>14</v>
      </c>
      <c r="E16" s="7" t="s">
        <v>15</v>
      </c>
      <c r="F16" s="8" t="s">
        <v>40</v>
      </c>
      <c r="G16" s="9">
        <v>75461</v>
      </c>
      <c r="H16" s="10">
        <f>1196820+141710</f>
        <v>1338530</v>
      </c>
      <c r="I16" s="11">
        <v>5</v>
      </c>
      <c r="J16" s="12">
        <v>0</v>
      </c>
      <c r="K16" s="13" t="s">
        <v>17</v>
      </c>
    </row>
    <row r="17" spans="1:11" x14ac:dyDescent="0.35">
      <c r="A17" s="4" t="s">
        <v>46</v>
      </c>
      <c r="B17" s="5" t="s">
        <v>39</v>
      </c>
      <c r="C17" s="5" t="s">
        <v>33</v>
      </c>
      <c r="D17" s="6" t="s">
        <v>14</v>
      </c>
      <c r="E17" s="7" t="s">
        <v>15</v>
      </c>
      <c r="F17" s="8" t="s">
        <v>40</v>
      </c>
      <c r="G17" s="9">
        <v>75461</v>
      </c>
      <c r="H17" s="10">
        <f>38000+1000+52529000+6279000</f>
        <v>58847000</v>
      </c>
      <c r="I17" s="11">
        <v>8</v>
      </c>
      <c r="J17" s="12">
        <v>0</v>
      </c>
      <c r="K17" s="13" t="s">
        <v>17</v>
      </c>
    </row>
    <row r="18" spans="1:11" x14ac:dyDescent="0.35">
      <c r="A18" s="4" t="s">
        <v>47</v>
      </c>
      <c r="B18" s="5" t="s">
        <v>39</v>
      </c>
      <c r="C18" s="13" t="s">
        <v>23</v>
      </c>
      <c r="D18" s="11" t="s">
        <v>14</v>
      </c>
      <c r="E18" s="7" t="s">
        <v>15</v>
      </c>
      <c r="F18" s="8" t="s">
        <v>40</v>
      </c>
      <c r="G18" s="9">
        <v>75461</v>
      </c>
      <c r="H18" s="10">
        <f>847090+2525150</f>
        <v>3372240</v>
      </c>
      <c r="I18" s="11">
        <v>4</v>
      </c>
      <c r="J18" s="12">
        <v>0</v>
      </c>
      <c r="K18" s="13" t="s">
        <v>17</v>
      </c>
    </row>
    <row r="19" spans="1:11" x14ac:dyDescent="0.35">
      <c r="A19" s="4" t="s">
        <v>48</v>
      </c>
      <c r="B19" s="5" t="s">
        <v>39</v>
      </c>
      <c r="C19" s="13" t="s">
        <v>23</v>
      </c>
      <c r="D19" s="11" t="s">
        <v>14</v>
      </c>
      <c r="E19" s="7" t="s">
        <v>15</v>
      </c>
      <c r="F19" s="8" t="s">
        <v>40</v>
      </c>
      <c r="G19" s="9">
        <v>75461</v>
      </c>
      <c r="H19" s="10">
        <f>208220+134080+611300+3107330</f>
        <v>4060930</v>
      </c>
      <c r="I19" s="11">
        <v>4</v>
      </c>
      <c r="J19" s="12">
        <v>0</v>
      </c>
      <c r="K19" s="13" t="s">
        <v>17</v>
      </c>
    </row>
    <row r="20" spans="1:11" x14ac:dyDescent="0.35">
      <c r="A20" s="4" t="s">
        <v>48</v>
      </c>
      <c r="B20" s="5" t="s">
        <v>39</v>
      </c>
      <c r="C20" s="13" t="s">
        <v>23</v>
      </c>
      <c r="D20" s="11" t="s">
        <v>14</v>
      </c>
      <c r="E20" s="7" t="s">
        <v>15</v>
      </c>
      <c r="F20" s="8" t="s">
        <v>40</v>
      </c>
      <c r="G20" s="9">
        <v>75461</v>
      </c>
      <c r="H20" s="10">
        <f>761740+194000</f>
        <v>955740</v>
      </c>
      <c r="I20" s="11">
        <v>2</v>
      </c>
      <c r="J20" s="12">
        <v>0</v>
      </c>
      <c r="K20" s="13" t="s">
        <v>17</v>
      </c>
    </row>
    <row r="21" spans="1:11" x14ac:dyDescent="0.35">
      <c r="A21" s="4" t="s">
        <v>49</v>
      </c>
      <c r="B21" s="5" t="s">
        <v>39</v>
      </c>
      <c r="C21" s="13" t="s">
        <v>23</v>
      </c>
      <c r="D21" s="11" t="s">
        <v>14</v>
      </c>
      <c r="E21" s="7" t="s">
        <v>15</v>
      </c>
      <c r="F21" s="8" t="s">
        <v>40</v>
      </c>
      <c r="G21" s="9">
        <v>75461</v>
      </c>
      <c r="H21" s="10">
        <f>(229320*2)+869580+1780340</f>
        <v>3108560</v>
      </c>
      <c r="I21" s="11">
        <v>6</v>
      </c>
      <c r="J21" s="12">
        <v>0</v>
      </c>
      <c r="K21" s="13" t="s">
        <v>17</v>
      </c>
    </row>
    <row r="22" spans="1:11" x14ac:dyDescent="0.35">
      <c r="A22" s="4" t="s">
        <v>50</v>
      </c>
      <c r="B22" s="13" t="s">
        <v>39</v>
      </c>
      <c r="C22" s="13" t="s">
        <v>23</v>
      </c>
      <c r="D22" s="11" t="s">
        <v>14</v>
      </c>
      <c r="E22" s="7" t="s">
        <v>15</v>
      </c>
      <c r="F22" s="8" t="s">
        <v>40</v>
      </c>
      <c r="G22" s="9">
        <v>75461</v>
      </c>
      <c r="H22" s="10">
        <f>210550+421100+60000+31000+156290+1764590</f>
        <v>2643530</v>
      </c>
      <c r="I22" s="11">
        <v>3</v>
      </c>
      <c r="J22" s="12">
        <v>0</v>
      </c>
      <c r="K22" s="13" t="s">
        <v>17</v>
      </c>
    </row>
    <row r="23" spans="1:11" x14ac:dyDescent="0.35">
      <c r="A23" s="4" t="s">
        <v>51</v>
      </c>
      <c r="B23" s="5" t="s">
        <v>52</v>
      </c>
      <c r="C23" s="5" t="s">
        <v>13</v>
      </c>
      <c r="D23" s="15" t="s">
        <v>14</v>
      </c>
      <c r="E23" s="7" t="s">
        <v>15</v>
      </c>
      <c r="F23" s="8" t="s">
        <v>53</v>
      </c>
      <c r="G23" s="9">
        <v>66475</v>
      </c>
      <c r="H23" s="10">
        <f>1093130+275850</f>
        <v>1368980</v>
      </c>
      <c r="I23" s="11">
        <v>12</v>
      </c>
      <c r="J23" s="12">
        <v>0</v>
      </c>
      <c r="K23" s="13" t="s">
        <v>17</v>
      </c>
    </row>
    <row r="24" spans="1:11" x14ac:dyDescent="0.35">
      <c r="A24" s="4" t="s">
        <v>54</v>
      </c>
      <c r="B24" s="5" t="s">
        <v>52</v>
      </c>
      <c r="C24" s="5" t="s">
        <v>33</v>
      </c>
      <c r="D24" s="6" t="s">
        <v>14</v>
      </c>
      <c r="E24" s="7" t="s">
        <v>15</v>
      </c>
      <c r="F24" s="8" t="s">
        <v>53</v>
      </c>
      <c r="G24" s="9">
        <v>66475</v>
      </c>
      <c r="H24" s="10">
        <f>223000+84000+228000+1000000</f>
        <v>1535000</v>
      </c>
      <c r="I24" s="11">
        <v>8</v>
      </c>
      <c r="J24" s="12">
        <v>0</v>
      </c>
      <c r="K24" s="13" t="s">
        <v>17</v>
      </c>
    </row>
    <row r="25" spans="1:11" x14ac:dyDescent="0.35">
      <c r="A25" s="4" t="s">
        <v>55</v>
      </c>
      <c r="B25" s="5" t="s">
        <v>52</v>
      </c>
      <c r="C25" s="5" t="s">
        <v>33</v>
      </c>
      <c r="D25" s="6" t="s">
        <v>14</v>
      </c>
      <c r="E25" s="7" t="s">
        <v>15</v>
      </c>
      <c r="F25" s="8" t="s">
        <v>53</v>
      </c>
      <c r="G25" s="9">
        <v>66475</v>
      </c>
      <c r="H25" s="10">
        <f>1999000+180000+288000+1181000+111000+181000+20000+214000+20000</f>
        <v>4194000</v>
      </c>
      <c r="I25" s="11">
        <v>5</v>
      </c>
      <c r="J25" s="12">
        <v>0</v>
      </c>
      <c r="K25" s="13" t="s">
        <v>17</v>
      </c>
    </row>
    <row r="26" spans="1:11" x14ac:dyDescent="0.35">
      <c r="A26" s="4" t="s">
        <v>56</v>
      </c>
      <c r="B26" s="5" t="s">
        <v>52</v>
      </c>
      <c r="C26" s="5" t="s">
        <v>33</v>
      </c>
      <c r="D26" s="6" t="s">
        <v>14</v>
      </c>
      <c r="E26" s="7" t="s">
        <v>15</v>
      </c>
      <c r="F26" s="8" t="s">
        <v>53</v>
      </c>
      <c r="G26" s="9">
        <v>66475</v>
      </c>
      <c r="H26" s="10">
        <f>1602000+14000+1000+14000</f>
        <v>1631000</v>
      </c>
      <c r="I26" s="11">
        <v>6</v>
      </c>
      <c r="J26" s="12">
        <v>0</v>
      </c>
      <c r="K26" s="13" t="s">
        <v>17</v>
      </c>
    </row>
    <row r="27" spans="1:11" x14ac:dyDescent="0.35">
      <c r="A27" s="4" t="s">
        <v>57</v>
      </c>
      <c r="B27" s="13" t="s">
        <v>52</v>
      </c>
      <c r="C27" s="13" t="s">
        <v>33</v>
      </c>
      <c r="D27" s="6" t="s">
        <v>14</v>
      </c>
      <c r="E27" s="7" t="s">
        <v>15</v>
      </c>
      <c r="F27" s="8" t="s">
        <v>53</v>
      </c>
      <c r="G27" s="9">
        <v>66475</v>
      </c>
      <c r="H27" s="10">
        <v>3944796</v>
      </c>
      <c r="I27" s="11">
        <v>5</v>
      </c>
      <c r="J27" s="12">
        <v>0</v>
      </c>
      <c r="K27" s="13" t="s">
        <v>17</v>
      </c>
    </row>
    <row r="28" spans="1:11" x14ac:dyDescent="0.35">
      <c r="A28" s="4" t="s">
        <v>54</v>
      </c>
      <c r="B28" s="5" t="s">
        <v>52</v>
      </c>
      <c r="C28" s="5" t="s">
        <v>33</v>
      </c>
      <c r="D28" s="6" t="s">
        <v>14</v>
      </c>
      <c r="E28" s="7" t="s">
        <v>15</v>
      </c>
      <c r="F28" s="8" t="s">
        <v>53</v>
      </c>
      <c r="G28" s="9">
        <v>66475</v>
      </c>
      <c r="H28" s="10">
        <v>226700</v>
      </c>
      <c r="I28" s="11">
        <v>8</v>
      </c>
      <c r="J28" s="12">
        <v>0</v>
      </c>
      <c r="K28" s="13" t="s">
        <v>17</v>
      </c>
    </row>
    <row r="29" spans="1:11" x14ac:dyDescent="0.35">
      <c r="A29" s="4" t="s">
        <v>58</v>
      </c>
      <c r="B29" s="5" t="s">
        <v>52</v>
      </c>
      <c r="C29" s="5" t="s">
        <v>36</v>
      </c>
      <c r="D29" s="15" t="s">
        <v>14</v>
      </c>
      <c r="E29" s="7" t="s">
        <v>15</v>
      </c>
      <c r="F29" s="8" t="s">
        <v>53</v>
      </c>
      <c r="G29" s="9">
        <v>66475</v>
      </c>
      <c r="H29" s="10">
        <v>0</v>
      </c>
      <c r="I29" s="11">
        <v>3</v>
      </c>
      <c r="J29" s="12">
        <v>0</v>
      </c>
      <c r="K29" s="13" t="s">
        <v>17</v>
      </c>
    </row>
    <row r="30" spans="1:11" x14ac:dyDescent="0.35">
      <c r="A30" s="4" t="s">
        <v>58</v>
      </c>
      <c r="B30" s="5" t="s">
        <v>52</v>
      </c>
      <c r="C30" s="5" t="s">
        <v>36</v>
      </c>
      <c r="D30" s="15" t="s">
        <v>14</v>
      </c>
      <c r="E30" s="7" t="s">
        <v>15</v>
      </c>
      <c r="F30" s="8" t="s">
        <v>53</v>
      </c>
      <c r="G30" s="9">
        <v>66475</v>
      </c>
      <c r="H30" s="10">
        <v>0</v>
      </c>
      <c r="I30" s="11">
        <v>4</v>
      </c>
      <c r="J30" s="12">
        <v>0</v>
      </c>
      <c r="K30" s="13" t="s">
        <v>17</v>
      </c>
    </row>
    <row r="31" spans="1:11" x14ac:dyDescent="0.35">
      <c r="A31" s="4" t="s">
        <v>59</v>
      </c>
      <c r="B31" s="5" t="s">
        <v>52</v>
      </c>
      <c r="C31" s="5" t="s">
        <v>29</v>
      </c>
      <c r="D31" s="6" t="s">
        <v>14</v>
      </c>
      <c r="E31" s="7" t="s">
        <v>15</v>
      </c>
      <c r="F31" s="8" t="s">
        <v>53</v>
      </c>
      <c r="G31" s="9">
        <v>66475</v>
      </c>
      <c r="H31" s="10">
        <v>1109000</v>
      </c>
      <c r="I31" s="11">
        <v>2</v>
      </c>
      <c r="J31" s="12">
        <v>0</v>
      </c>
      <c r="K31" s="13" t="s">
        <v>17</v>
      </c>
    </row>
    <row r="32" spans="1:11" x14ac:dyDescent="0.35">
      <c r="A32" s="4" t="s">
        <v>60</v>
      </c>
      <c r="B32" s="5" t="s">
        <v>52</v>
      </c>
      <c r="C32" s="5" t="s">
        <v>29</v>
      </c>
      <c r="D32" s="6" t="s">
        <v>14</v>
      </c>
      <c r="E32" s="7" t="s">
        <v>15</v>
      </c>
      <c r="F32" s="8" t="s">
        <v>53</v>
      </c>
      <c r="G32" s="9">
        <v>66475</v>
      </c>
      <c r="H32" s="10">
        <v>2567000</v>
      </c>
      <c r="I32" s="11">
        <v>4</v>
      </c>
      <c r="J32" s="12">
        <v>0</v>
      </c>
      <c r="K32" s="13" t="s">
        <v>17</v>
      </c>
    </row>
    <row r="33" spans="1:11" x14ac:dyDescent="0.35">
      <c r="A33" s="4" t="s">
        <v>61</v>
      </c>
      <c r="B33" s="5" t="s">
        <v>52</v>
      </c>
      <c r="C33" s="5" t="s">
        <v>29</v>
      </c>
      <c r="D33" s="6" t="s">
        <v>14</v>
      </c>
      <c r="E33" s="7" t="s">
        <v>15</v>
      </c>
      <c r="F33" s="8" t="s">
        <v>53</v>
      </c>
      <c r="G33" s="9">
        <v>66475</v>
      </c>
      <c r="H33" s="10">
        <v>6794000</v>
      </c>
      <c r="I33" s="11">
        <v>4</v>
      </c>
      <c r="J33" s="12">
        <v>0</v>
      </c>
      <c r="K33" s="13" t="s">
        <v>17</v>
      </c>
    </row>
    <row r="34" spans="1:11" x14ac:dyDescent="0.35">
      <c r="A34" s="4" t="s">
        <v>62</v>
      </c>
      <c r="B34" s="5" t="s">
        <v>52</v>
      </c>
      <c r="C34" s="5" t="s">
        <v>29</v>
      </c>
      <c r="D34" s="6" t="s">
        <v>14</v>
      </c>
      <c r="E34" s="7" t="s">
        <v>15</v>
      </c>
      <c r="F34" s="8" t="s">
        <v>53</v>
      </c>
      <c r="G34" s="9">
        <v>66475</v>
      </c>
      <c r="H34" s="10">
        <v>1966000</v>
      </c>
      <c r="I34" s="11">
        <v>3</v>
      </c>
      <c r="J34" s="12">
        <v>0</v>
      </c>
      <c r="K34" s="13" t="s">
        <v>17</v>
      </c>
    </row>
    <row r="35" spans="1:11" x14ac:dyDescent="0.35">
      <c r="A35" s="4" t="s">
        <v>63</v>
      </c>
      <c r="B35" s="5" t="s">
        <v>52</v>
      </c>
      <c r="C35" s="5" t="s">
        <v>29</v>
      </c>
      <c r="D35" s="6" t="s">
        <v>14</v>
      </c>
      <c r="E35" s="7" t="s">
        <v>15</v>
      </c>
      <c r="F35" s="8" t="s">
        <v>53</v>
      </c>
      <c r="G35" s="9">
        <v>66475</v>
      </c>
      <c r="H35" s="10">
        <v>1058200</v>
      </c>
      <c r="I35" s="11">
        <v>2</v>
      </c>
      <c r="J35" s="12">
        <v>0</v>
      </c>
      <c r="K35" s="13" t="s">
        <v>17</v>
      </c>
    </row>
    <row r="36" spans="1:11" x14ac:dyDescent="0.35">
      <c r="A36" s="4" t="s">
        <v>64</v>
      </c>
      <c r="B36" s="5" t="s">
        <v>52</v>
      </c>
      <c r="C36" s="5" t="s">
        <v>29</v>
      </c>
      <c r="D36" s="6" t="s">
        <v>14</v>
      </c>
      <c r="E36" s="7" t="s">
        <v>15</v>
      </c>
      <c r="F36" s="8" t="s">
        <v>53</v>
      </c>
      <c r="G36" s="9">
        <v>66475</v>
      </c>
      <c r="H36" s="10">
        <v>1945000</v>
      </c>
      <c r="I36" s="11">
        <v>2</v>
      </c>
      <c r="J36" s="12">
        <v>0</v>
      </c>
      <c r="K36" s="13" t="s">
        <v>17</v>
      </c>
    </row>
    <row r="37" spans="1:11" x14ac:dyDescent="0.35">
      <c r="A37" s="4" t="s">
        <v>65</v>
      </c>
      <c r="B37" s="5" t="s">
        <v>52</v>
      </c>
      <c r="C37" s="5" t="s">
        <v>29</v>
      </c>
      <c r="D37" s="6" t="s">
        <v>14</v>
      </c>
      <c r="E37" s="7" t="s">
        <v>15</v>
      </c>
      <c r="F37" s="8" t="s">
        <v>53</v>
      </c>
      <c r="G37" s="9">
        <v>66475</v>
      </c>
      <c r="H37" s="10">
        <v>0</v>
      </c>
      <c r="I37" s="11">
        <v>12</v>
      </c>
      <c r="J37" s="12">
        <v>0</v>
      </c>
      <c r="K37" s="13" t="s">
        <v>17</v>
      </c>
    </row>
    <row r="38" spans="1:11" x14ac:dyDescent="0.35">
      <c r="A38" s="4" t="s">
        <v>66</v>
      </c>
      <c r="B38" s="16" t="s">
        <v>67</v>
      </c>
      <c r="C38" s="5" t="s">
        <v>13</v>
      </c>
      <c r="D38" s="6" t="s">
        <v>14</v>
      </c>
      <c r="E38" s="7" t="s">
        <v>15</v>
      </c>
      <c r="F38" s="8" t="s">
        <v>68</v>
      </c>
      <c r="G38" s="9">
        <v>57302</v>
      </c>
      <c r="H38" s="10">
        <v>0</v>
      </c>
      <c r="I38" s="11">
        <v>4</v>
      </c>
      <c r="J38" s="17">
        <v>0</v>
      </c>
      <c r="K38" s="13" t="s">
        <v>17</v>
      </c>
    </row>
    <row r="39" spans="1:11" x14ac:dyDescent="0.35">
      <c r="A39" s="4" t="s">
        <v>69</v>
      </c>
      <c r="B39" s="16" t="s">
        <v>67</v>
      </c>
      <c r="C39" s="5" t="s">
        <v>13</v>
      </c>
      <c r="D39" s="6" t="s">
        <v>14</v>
      </c>
      <c r="E39" s="7" t="s">
        <v>15</v>
      </c>
      <c r="F39" s="8" t="s">
        <v>68</v>
      </c>
      <c r="G39" s="9">
        <v>57302</v>
      </c>
      <c r="H39" s="10">
        <v>675970</v>
      </c>
      <c r="I39" s="11">
        <v>4</v>
      </c>
      <c r="J39" s="17">
        <v>0</v>
      </c>
      <c r="K39" s="13" t="s">
        <v>17</v>
      </c>
    </row>
    <row r="40" spans="1:11" x14ac:dyDescent="0.35">
      <c r="A40" s="4" t="s">
        <v>70</v>
      </c>
      <c r="B40" s="16" t="s">
        <v>67</v>
      </c>
      <c r="C40" s="5" t="s">
        <v>13</v>
      </c>
      <c r="D40" s="6" t="s">
        <v>14</v>
      </c>
      <c r="E40" s="7" t="s">
        <v>15</v>
      </c>
      <c r="F40" s="8" t="s">
        <v>68</v>
      </c>
      <c r="G40" s="9">
        <v>57302</v>
      </c>
      <c r="H40" s="10">
        <f>217420+600000+800000</f>
        <v>1617420</v>
      </c>
      <c r="I40" s="11">
        <v>1</v>
      </c>
      <c r="J40" s="12">
        <v>0</v>
      </c>
      <c r="K40" s="13" t="s">
        <v>17</v>
      </c>
    </row>
    <row r="41" spans="1:11" x14ac:dyDescent="0.35">
      <c r="A41" s="4" t="s">
        <v>71</v>
      </c>
      <c r="B41" s="16" t="s">
        <v>67</v>
      </c>
      <c r="C41" s="5" t="s">
        <v>13</v>
      </c>
      <c r="D41" s="6" t="s">
        <v>14</v>
      </c>
      <c r="E41" s="7" t="s">
        <v>15</v>
      </c>
      <c r="F41" s="8" t="s">
        <v>68</v>
      </c>
      <c r="G41" s="9">
        <v>57302</v>
      </c>
      <c r="H41" s="10">
        <v>188390</v>
      </c>
      <c r="I41" s="11">
        <v>2</v>
      </c>
      <c r="J41" s="12">
        <v>0</v>
      </c>
      <c r="K41" s="13" t="s">
        <v>17</v>
      </c>
    </row>
    <row r="42" spans="1:11" x14ac:dyDescent="0.35">
      <c r="A42" s="4" t="s">
        <v>72</v>
      </c>
      <c r="B42" s="16" t="s">
        <v>67</v>
      </c>
      <c r="C42" s="5" t="s">
        <v>13</v>
      </c>
      <c r="D42" s="6" t="s">
        <v>14</v>
      </c>
      <c r="E42" s="7" t="s">
        <v>15</v>
      </c>
      <c r="F42" s="8" t="s">
        <v>68</v>
      </c>
      <c r="G42" s="9">
        <v>57302</v>
      </c>
      <c r="H42" s="10">
        <v>248960</v>
      </c>
      <c r="I42" s="11">
        <v>3</v>
      </c>
      <c r="J42" s="12">
        <v>0</v>
      </c>
      <c r="K42" s="13" t="s">
        <v>17</v>
      </c>
    </row>
    <row r="43" spans="1:11" x14ac:dyDescent="0.35">
      <c r="A43" s="4" t="s">
        <v>73</v>
      </c>
      <c r="B43" s="16" t="s">
        <v>67</v>
      </c>
      <c r="C43" s="5" t="s">
        <v>26</v>
      </c>
      <c r="D43" s="6" t="s">
        <v>14</v>
      </c>
      <c r="E43" s="7" t="s">
        <v>15</v>
      </c>
      <c r="F43" s="8" t="s">
        <v>68</v>
      </c>
      <c r="G43" s="9">
        <v>57302</v>
      </c>
      <c r="H43" s="10">
        <v>0</v>
      </c>
      <c r="I43" s="11">
        <v>4</v>
      </c>
      <c r="J43" s="12">
        <v>0</v>
      </c>
      <c r="K43" s="13" t="s">
        <v>17</v>
      </c>
    </row>
    <row r="44" spans="1:11" x14ac:dyDescent="0.35">
      <c r="A44" s="4" t="s">
        <v>74</v>
      </c>
      <c r="B44" s="16" t="s">
        <v>67</v>
      </c>
      <c r="C44" s="5" t="s">
        <v>26</v>
      </c>
      <c r="D44" s="6" t="s">
        <v>14</v>
      </c>
      <c r="E44" s="7" t="s">
        <v>15</v>
      </c>
      <c r="F44" s="8" t="s">
        <v>68</v>
      </c>
      <c r="G44" s="9">
        <v>57302</v>
      </c>
      <c r="H44" s="10">
        <f>103000+67400+73690+156230</f>
        <v>400320</v>
      </c>
      <c r="I44" s="11">
        <v>3</v>
      </c>
      <c r="J44" s="12">
        <v>0</v>
      </c>
      <c r="K44" s="13" t="s">
        <v>17</v>
      </c>
    </row>
    <row r="45" spans="1:11" x14ac:dyDescent="0.35">
      <c r="A45" s="4" t="s">
        <v>75</v>
      </c>
      <c r="B45" s="16" t="s">
        <v>67</v>
      </c>
      <c r="C45" s="5" t="s">
        <v>26</v>
      </c>
      <c r="D45" s="6" t="s">
        <v>14</v>
      </c>
      <c r="E45" s="7" t="s">
        <v>15</v>
      </c>
      <c r="F45" s="8" t="s">
        <v>68</v>
      </c>
      <c r="G45" s="9">
        <v>57302</v>
      </c>
      <c r="H45" s="10">
        <f>146200+60000</f>
        <v>206200</v>
      </c>
      <c r="I45" s="11">
        <v>3</v>
      </c>
      <c r="J45" s="12">
        <v>0</v>
      </c>
      <c r="K45" s="13" t="s">
        <v>17</v>
      </c>
    </row>
    <row r="46" spans="1:11" x14ac:dyDescent="0.35">
      <c r="A46" s="4" t="s">
        <v>76</v>
      </c>
      <c r="B46" s="16" t="s">
        <v>67</v>
      </c>
      <c r="C46" s="5" t="s">
        <v>26</v>
      </c>
      <c r="D46" s="6" t="s">
        <v>14</v>
      </c>
      <c r="E46" s="7" t="s">
        <v>15</v>
      </c>
      <c r="F46" s="8" t="s">
        <v>68</v>
      </c>
      <c r="G46" s="9">
        <v>57302</v>
      </c>
      <c r="H46" s="10">
        <v>0</v>
      </c>
      <c r="I46" s="11">
        <v>5</v>
      </c>
      <c r="J46" s="17">
        <v>0</v>
      </c>
      <c r="K46" s="13" t="s">
        <v>17</v>
      </c>
    </row>
    <row r="47" spans="1:11" x14ac:dyDescent="0.35">
      <c r="A47" s="4" t="s">
        <v>76</v>
      </c>
      <c r="B47" s="16" t="s">
        <v>67</v>
      </c>
      <c r="C47" s="5" t="s">
        <v>26</v>
      </c>
      <c r="D47" s="6" t="s">
        <v>14</v>
      </c>
      <c r="E47" s="7" t="s">
        <v>15</v>
      </c>
      <c r="F47" s="8" t="s">
        <v>68</v>
      </c>
      <c r="G47" s="9">
        <v>57302</v>
      </c>
      <c r="H47" s="10">
        <v>0</v>
      </c>
      <c r="I47" s="11">
        <v>4</v>
      </c>
      <c r="J47" s="17">
        <v>0</v>
      </c>
      <c r="K47" s="13" t="s">
        <v>17</v>
      </c>
    </row>
    <row r="48" spans="1:11" x14ac:dyDescent="0.35">
      <c r="A48" s="4" t="s">
        <v>77</v>
      </c>
      <c r="B48" s="16" t="s">
        <v>67</v>
      </c>
      <c r="C48" s="5" t="s">
        <v>26</v>
      </c>
      <c r="D48" s="6" t="s">
        <v>14</v>
      </c>
      <c r="E48" s="7" t="s">
        <v>15</v>
      </c>
      <c r="F48" s="8" t="s">
        <v>68</v>
      </c>
      <c r="G48" s="9">
        <v>57302</v>
      </c>
      <c r="H48" s="10">
        <v>0</v>
      </c>
      <c r="I48" s="11">
        <v>0</v>
      </c>
      <c r="J48" s="17">
        <v>0</v>
      </c>
      <c r="K48" s="13" t="s">
        <v>17</v>
      </c>
    </row>
    <row r="49" spans="1:11" x14ac:dyDescent="0.35">
      <c r="A49" s="4" t="s">
        <v>78</v>
      </c>
      <c r="B49" s="16" t="s">
        <v>67</v>
      </c>
      <c r="C49" s="5" t="s">
        <v>26</v>
      </c>
      <c r="D49" s="6" t="s">
        <v>14</v>
      </c>
      <c r="E49" s="7" t="s">
        <v>15</v>
      </c>
      <c r="F49" s="8" t="s">
        <v>68</v>
      </c>
      <c r="G49" s="9">
        <v>57302</v>
      </c>
      <c r="H49" s="10">
        <v>0</v>
      </c>
      <c r="I49" s="11">
        <v>2</v>
      </c>
      <c r="J49" s="17">
        <v>0</v>
      </c>
      <c r="K49" s="13" t="s">
        <v>17</v>
      </c>
    </row>
    <row r="50" spans="1:11" x14ac:dyDescent="0.35">
      <c r="A50" s="4" t="s">
        <v>78</v>
      </c>
      <c r="B50" s="16" t="s">
        <v>67</v>
      </c>
      <c r="C50" s="5" t="s">
        <v>26</v>
      </c>
      <c r="D50" s="6" t="s">
        <v>14</v>
      </c>
      <c r="E50" s="7" t="s">
        <v>15</v>
      </c>
      <c r="F50" s="8" t="s">
        <v>68</v>
      </c>
      <c r="G50" s="9">
        <v>57302</v>
      </c>
      <c r="H50" s="10">
        <v>0</v>
      </c>
      <c r="I50" s="11">
        <v>2</v>
      </c>
      <c r="J50" s="12">
        <v>0</v>
      </c>
      <c r="K50" s="13" t="s">
        <v>17</v>
      </c>
    </row>
    <row r="51" spans="1:11" x14ac:dyDescent="0.35">
      <c r="A51" s="4" t="s">
        <v>79</v>
      </c>
      <c r="B51" s="13" t="s">
        <v>67</v>
      </c>
      <c r="C51" s="5" t="s">
        <v>33</v>
      </c>
      <c r="D51" s="6" t="s">
        <v>14</v>
      </c>
      <c r="E51" s="7" t="s">
        <v>15</v>
      </c>
      <c r="F51" s="8" t="s">
        <v>68</v>
      </c>
      <c r="G51" s="9">
        <v>57302</v>
      </c>
      <c r="H51" s="10">
        <v>63000</v>
      </c>
      <c r="I51" s="11">
        <v>4</v>
      </c>
      <c r="J51" s="12">
        <v>0</v>
      </c>
      <c r="K51" s="13" t="s">
        <v>17</v>
      </c>
    </row>
    <row r="52" spans="1:11" x14ac:dyDescent="0.35">
      <c r="A52" s="4" t="s">
        <v>80</v>
      </c>
      <c r="B52" s="13" t="s">
        <v>67</v>
      </c>
      <c r="C52" s="5" t="s">
        <v>33</v>
      </c>
      <c r="D52" s="6" t="s">
        <v>14</v>
      </c>
      <c r="E52" s="7" t="s">
        <v>15</v>
      </c>
      <c r="F52" s="8" t="s">
        <v>68</v>
      </c>
      <c r="G52" s="9">
        <v>57302</v>
      </c>
      <c r="H52" s="10">
        <f>14939000+71000</f>
        <v>15010000</v>
      </c>
      <c r="I52" s="11">
        <v>5</v>
      </c>
      <c r="J52" s="12">
        <v>0</v>
      </c>
      <c r="K52" s="13" t="s">
        <v>17</v>
      </c>
    </row>
    <row r="53" spans="1:11" x14ac:dyDescent="0.35">
      <c r="A53" s="4" t="s">
        <v>81</v>
      </c>
      <c r="B53" s="13" t="s">
        <v>67</v>
      </c>
      <c r="C53" s="13" t="s">
        <v>33</v>
      </c>
      <c r="D53" s="6" t="s">
        <v>14</v>
      </c>
      <c r="E53" s="7" t="s">
        <v>15</v>
      </c>
      <c r="F53" s="8" t="s">
        <v>68</v>
      </c>
      <c r="G53" s="9">
        <v>57302</v>
      </c>
      <c r="H53" s="10">
        <v>2079000</v>
      </c>
      <c r="I53" s="11">
        <v>4</v>
      </c>
      <c r="J53" s="12">
        <v>0</v>
      </c>
      <c r="K53" s="13" t="s">
        <v>17</v>
      </c>
    </row>
    <row r="54" spans="1:11" x14ac:dyDescent="0.35">
      <c r="A54" s="4" t="s">
        <v>82</v>
      </c>
      <c r="B54" s="13" t="s">
        <v>67</v>
      </c>
      <c r="C54" s="13" t="s">
        <v>33</v>
      </c>
      <c r="D54" s="6" t="s">
        <v>14</v>
      </c>
      <c r="E54" s="7" t="s">
        <v>15</v>
      </c>
      <c r="F54" s="8" t="s">
        <v>68</v>
      </c>
      <c r="G54" s="9">
        <v>57302</v>
      </c>
      <c r="H54" s="10">
        <v>401000</v>
      </c>
      <c r="I54" s="11">
        <v>4</v>
      </c>
      <c r="J54" s="12">
        <v>0</v>
      </c>
      <c r="K54" s="13" t="s">
        <v>17</v>
      </c>
    </row>
    <row r="55" spans="1:11" x14ac:dyDescent="0.35">
      <c r="A55" s="4" t="s">
        <v>83</v>
      </c>
      <c r="B55" s="13" t="s">
        <v>67</v>
      </c>
      <c r="C55" s="13" t="s">
        <v>33</v>
      </c>
      <c r="D55" s="11" t="s">
        <v>14</v>
      </c>
      <c r="E55" s="7" t="s">
        <v>15</v>
      </c>
      <c r="F55" s="8" t="s">
        <v>68</v>
      </c>
      <c r="G55" s="9">
        <v>57302</v>
      </c>
      <c r="H55" s="10">
        <v>5934000</v>
      </c>
      <c r="I55" s="11">
        <v>2</v>
      </c>
      <c r="J55" s="12">
        <v>0</v>
      </c>
      <c r="K55" s="13" t="s">
        <v>17</v>
      </c>
    </row>
    <row r="56" spans="1:11" x14ac:dyDescent="0.35">
      <c r="A56" s="4" t="s">
        <v>84</v>
      </c>
      <c r="B56" s="13" t="s">
        <v>67</v>
      </c>
      <c r="C56" s="5" t="s">
        <v>36</v>
      </c>
      <c r="D56" s="15" t="s">
        <v>14</v>
      </c>
      <c r="E56" s="7" t="s">
        <v>15</v>
      </c>
      <c r="F56" s="8" t="s">
        <v>68</v>
      </c>
      <c r="G56" s="9">
        <v>57302</v>
      </c>
      <c r="H56" s="10">
        <v>0</v>
      </c>
      <c r="I56" s="11">
        <v>6</v>
      </c>
      <c r="J56" s="12">
        <v>0</v>
      </c>
      <c r="K56" s="13" t="s">
        <v>17</v>
      </c>
    </row>
    <row r="57" spans="1:11" x14ac:dyDescent="0.35">
      <c r="A57" s="4" t="s">
        <v>84</v>
      </c>
      <c r="B57" s="13" t="s">
        <v>67</v>
      </c>
      <c r="C57" s="5" t="s">
        <v>36</v>
      </c>
      <c r="D57" s="15" t="s">
        <v>14</v>
      </c>
      <c r="E57" s="7" t="s">
        <v>15</v>
      </c>
      <c r="F57" s="8" t="s">
        <v>68</v>
      </c>
      <c r="G57" s="9">
        <v>57302</v>
      </c>
      <c r="H57" s="10">
        <v>0</v>
      </c>
      <c r="I57" s="11">
        <v>5</v>
      </c>
      <c r="J57" s="12">
        <v>0</v>
      </c>
      <c r="K57" s="13" t="s">
        <v>17</v>
      </c>
    </row>
    <row r="58" spans="1:11" x14ac:dyDescent="0.35">
      <c r="A58" s="4" t="s">
        <v>85</v>
      </c>
      <c r="B58" s="13" t="s">
        <v>67</v>
      </c>
      <c r="C58" s="5" t="s">
        <v>29</v>
      </c>
      <c r="D58" s="6" t="s">
        <v>14</v>
      </c>
      <c r="E58" s="7" t="s">
        <v>15</v>
      </c>
      <c r="F58" s="8" t="s">
        <v>68</v>
      </c>
      <c r="G58" s="9">
        <v>57302</v>
      </c>
      <c r="H58" s="10">
        <v>0</v>
      </c>
      <c r="I58" s="11">
        <v>0</v>
      </c>
      <c r="J58" s="12">
        <v>0</v>
      </c>
      <c r="K58" s="13" t="s">
        <v>17</v>
      </c>
    </row>
    <row r="59" spans="1:11" x14ac:dyDescent="0.35">
      <c r="A59" s="4" t="s">
        <v>86</v>
      </c>
      <c r="B59" s="13" t="s">
        <v>67</v>
      </c>
      <c r="C59" s="5" t="s">
        <v>29</v>
      </c>
      <c r="D59" s="6" t="s">
        <v>14</v>
      </c>
      <c r="E59" s="7" t="s">
        <v>15</v>
      </c>
      <c r="F59" s="8" t="s">
        <v>68</v>
      </c>
      <c r="G59" s="9">
        <v>57302</v>
      </c>
      <c r="H59" s="10">
        <v>0</v>
      </c>
      <c r="I59" s="11">
        <v>8</v>
      </c>
      <c r="J59" s="12">
        <v>0</v>
      </c>
      <c r="K59" s="13" t="s">
        <v>17</v>
      </c>
    </row>
    <row r="60" spans="1:11" x14ac:dyDescent="0.35">
      <c r="A60" s="4" t="s">
        <v>86</v>
      </c>
      <c r="B60" s="13" t="s">
        <v>67</v>
      </c>
      <c r="C60" s="5" t="s">
        <v>29</v>
      </c>
      <c r="D60" s="6" t="s">
        <v>14</v>
      </c>
      <c r="E60" s="7" t="s">
        <v>15</v>
      </c>
      <c r="F60" s="8" t="s">
        <v>68</v>
      </c>
      <c r="G60" s="9">
        <v>57302</v>
      </c>
      <c r="H60" s="10">
        <v>0</v>
      </c>
      <c r="I60" s="11">
        <v>6</v>
      </c>
      <c r="J60" s="12">
        <v>0</v>
      </c>
      <c r="K60" s="13" t="s">
        <v>17</v>
      </c>
    </row>
    <row r="61" spans="1:11" x14ac:dyDescent="0.35">
      <c r="A61" s="4" t="s">
        <v>86</v>
      </c>
      <c r="B61" s="13" t="s">
        <v>67</v>
      </c>
      <c r="C61" s="5" t="s">
        <v>29</v>
      </c>
      <c r="D61" s="6" t="s">
        <v>14</v>
      </c>
      <c r="E61" s="7" t="s">
        <v>15</v>
      </c>
      <c r="F61" s="8" t="s">
        <v>68</v>
      </c>
      <c r="G61" s="9">
        <v>57302</v>
      </c>
      <c r="H61" s="10">
        <v>0</v>
      </c>
      <c r="I61" s="11">
        <v>7</v>
      </c>
      <c r="J61" s="12">
        <v>0</v>
      </c>
      <c r="K61" s="13" t="s">
        <v>17</v>
      </c>
    </row>
    <row r="62" spans="1:11" x14ac:dyDescent="0.35">
      <c r="A62" s="4" t="s">
        <v>87</v>
      </c>
      <c r="B62" s="13" t="s">
        <v>67</v>
      </c>
      <c r="C62" s="5" t="s">
        <v>29</v>
      </c>
      <c r="D62" s="6" t="s">
        <v>14</v>
      </c>
      <c r="E62" s="7" t="s">
        <v>15</v>
      </c>
      <c r="F62" s="8" t="s">
        <v>68</v>
      </c>
      <c r="G62" s="9">
        <v>57302</v>
      </c>
      <c r="H62" s="10">
        <v>0</v>
      </c>
      <c r="I62" s="11">
        <v>7</v>
      </c>
      <c r="J62" s="12">
        <v>0</v>
      </c>
      <c r="K62" s="13" t="s">
        <v>17</v>
      </c>
    </row>
    <row r="63" spans="1:11" x14ac:dyDescent="0.35">
      <c r="A63" s="4" t="s">
        <v>88</v>
      </c>
      <c r="B63" s="5" t="s">
        <v>67</v>
      </c>
      <c r="C63" s="13" t="s">
        <v>23</v>
      </c>
      <c r="D63" s="11" t="s">
        <v>14</v>
      </c>
      <c r="E63" s="7" t="s">
        <v>15</v>
      </c>
      <c r="F63" s="8" t="s">
        <v>68</v>
      </c>
      <c r="G63" s="9">
        <v>57302</v>
      </c>
      <c r="H63" s="10">
        <v>0</v>
      </c>
      <c r="I63" s="11">
        <v>5</v>
      </c>
      <c r="J63" s="12">
        <v>0</v>
      </c>
      <c r="K63" s="13" t="s">
        <v>17</v>
      </c>
    </row>
    <row r="64" spans="1:11" x14ac:dyDescent="0.35">
      <c r="A64" s="4" t="s">
        <v>89</v>
      </c>
      <c r="B64" s="16" t="s">
        <v>67</v>
      </c>
      <c r="C64" s="13" t="s">
        <v>23</v>
      </c>
      <c r="D64" s="11" t="s">
        <v>14</v>
      </c>
      <c r="E64" s="7" t="s">
        <v>15</v>
      </c>
      <c r="F64" s="8" t="s">
        <v>68</v>
      </c>
      <c r="G64" s="9">
        <v>57302</v>
      </c>
      <c r="H64" s="10">
        <v>0</v>
      </c>
      <c r="I64" s="11">
        <v>2</v>
      </c>
      <c r="J64" s="12">
        <v>0</v>
      </c>
      <c r="K64" s="13" t="s">
        <v>17</v>
      </c>
    </row>
    <row r="65" spans="1:11" x14ac:dyDescent="0.35">
      <c r="A65" s="4" t="s">
        <v>90</v>
      </c>
      <c r="B65" s="5" t="s">
        <v>67</v>
      </c>
      <c r="C65" s="13" t="s">
        <v>23</v>
      </c>
      <c r="D65" s="11" t="s">
        <v>14</v>
      </c>
      <c r="E65" s="7" t="s">
        <v>15</v>
      </c>
      <c r="F65" s="8" t="s">
        <v>68</v>
      </c>
      <c r="G65" s="9">
        <v>57302</v>
      </c>
      <c r="H65" s="10">
        <v>0</v>
      </c>
      <c r="I65" s="11">
        <v>3</v>
      </c>
      <c r="J65" s="12">
        <v>0</v>
      </c>
      <c r="K65" s="13" t="s">
        <v>17</v>
      </c>
    </row>
    <row r="66" spans="1:11" x14ac:dyDescent="0.35">
      <c r="A66" s="4" t="s">
        <v>91</v>
      </c>
      <c r="B66" s="5" t="s">
        <v>67</v>
      </c>
      <c r="C66" s="13" t="s">
        <v>23</v>
      </c>
      <c r="D66" s="11" t="s">
        <v>14</v>
      </c>
      <c r="E66" s="7" t="s">
        <v>15</v>
      </c>
      <c r="F66" s="8" t="s">
        <v>68</v>
      </c>
      <c r="G66" s="9">
        <v>57302</v>
      </c>
      <c r="H66" s="10">
        <v>0</v>
      </c>
      <c r="I66" s="11">
        <v>5</v>
      </c>
      <c r="J66" s="12">
        <v>0</v>
      </c>
      <c r="K66" s="13" t="s">
        <v>17</v>
      </c>
    </row>
    <row r="67" spans="1:11" x14ac:dyDescent="0.35">
      <c r="A67" s="4" t="s">
        <v>92</v>
      </c>
      <c r="B67" s="5" t="s">
        <v>67</v>
      </c>
      <c r="C67" s="13" t="s">
        <v>23</v>
      </c>
      <c r="D67" s="11" t="s">
        <v>14</v>
      </c>
      <c r="E67" s="7" t="s">
        <v>15</v>
      </c>
      <c r="F67" s="8" t="s">
        <v>68</v>
      </c>
      <c r="G67" s="9">
        <v>57302</v>
      </c>
      <c r="H67" s="10">
        <v>0</v>
      </c>
      <c r="I67" s="11">
        <v>15</v>
      </c>
      <c r="J67" s="12">
        <v>0</v>
      </c>
      <c r="K67" s="13" t="s">
        <v>17</v>
      </c>
    </row>
    <row r="68" spans="1:11" x14ac:dyDescent="0.35">
      <c r="A68" s="4" t="s">
        <v>93</v>
      </c>
      <c r="B68" s="5" t="s">
        <v>67</v>
      </c>
      <c r="C68" s="13" t="s">
        <v>23</v>
      </c>
      <c r="D68" s="11" t="s">
        <v>14</v>
      </c>
      <c r="E68" s="7" t="s">
        <v>15</v>
      </c>
      <c r="F68" s="8" t="s">
        <v>68</v>
      </c>
      <c r="G68" s="9">
        <v>57302</v>
      </c>
      <c r="H68" s="10">
        <v>0</v>
      </c>
      <c r="I68" s="11">
        <v>16</v>
      </c>
      <c r="J68" s="12">
        <v>0</v>
      </c>
      <c r="K68" s="13" t="s">
        <v>17</v>
      </c>
    </row>
    <row r="69" spans="1:11" x14ac:dyDescent="0.35">
      <c r="A69" s="4" t="s">
        <v>94</v>
      </c>
      <c r="B69" s="5" t="s">
        <v>67</v>
      </c>
      <c r="C69" s="13" t="s">
        <v>23</v>
      </c>
      <c r="D69" s="11" t="s">
        <v>14</v>
      </c>
      <c r="E69" s="7" t="s">
        <v>15</v>
      </c>
      <c r="F69" s="8" t="s">
        <v>68</v>
      </c>
      <c r="G69" s="9">
        <v>57302</v>
      </c>
      <c r="H69" s="10">
        <v>0</v>
      </c>
      <c r="I69" s="11">
        <v>7</v>
      </c>
      <c r="J69" s="12">
        <v>0</v>
      </c>
      <c r="K69" s="13" t="s">
        <v>17</v>
      </c>
    </row>
    <row r="70" spans="1:11" x14ac:dyDescent="0.35">
      <c r="A70" s="4" t="s">
        <v>95</v>
      </c>
      <c r="B70" s="5" t="s">
        <v>67</v>
      </c>
      <c r="C70" s="13" t="s">
        <v>23</v>
      </c>
      <c r="D70" s="11" t="s">
        <v>14</v>
      </c>
      <c r="E70" s="7" t="s">
        <v>15</v>
      </c>
      <c r="F70" s="8" t="s">
        <v>68</v>
      </c>
      <c r="G70" s="9">
        <v>57302</v>
      </c>
      <c r="H70" s="10">
        <f>2960180+1399180+620050+205000+447890</f>
        <v>5632300</v>
      </c>
      <c r="I70" s="11">
        <v>9</v>
      </c>
      <c r="J70" s="12">
        <v>0</v>
      </c>
      <c r="K70" s="13" t="s">
        <v>17</v>
      </c>
    </row>
    <row r="71" spans="1:11" x14ac:dyDescent="0.35">
      <c r="A71" s="4" t="s">
        <v>96</v>
      </c>
      <c r="B71" s="5" t="s">
        <v>67</v>
      </c>
      <c r="C71" s="13" t="s">
        <v>23</v>
      </c>
      <c r="D71" s="11" t="s">
        <v>14</v>
      </c>
      <c r="E71" s="7" t="s">
        <v>15</v>
      </c>
      <c r="F71" s="8" t="s">
        <v>68</v>
      </c>
      <c r="G71" s="9">
        <v>57302</v>
      </c>
      <c r="H71" s="10">
        <v>0</v>
      </c>
      <c r="I71" s="11">
        <v>8</v>
      </c>
      <c r="J71" s="12">
        <v>0</v>
      </c>
      <c r="K71" s="13" t="s">
        <v>17</v>
      </c>
    </row>
    <row r="72" spans="1:11" x14ac:dyDescent="0.35">
      <c r="A72" s="4" t="s">
        <v>97</v>
      </c>
      <c r="B72" s="5" t="s">
        <v>67</v>
      </c>
      <c r="C72" s="13" t="s">
        <v>23</v>
      </c>
      <c r="D72" s="11" t="s">
        <v>14</v>
      </c>
      <c r="E72" s="7" t="s">
        <v>15</v>
      </c>
      <c r="F72" s="8" t="s">
        <v>68</v>
      </c>
      <c r="G72" s="9">
        <v>57302</v>
      </c>
      <c r="H72" s="10">
        <v>0</v>
      </c>
      <c r="I72" s="11">
        <v>4</v>
      </c>
      <c r="J72" s="12">
        <v>0</v>
      </c>
      <c r="K72" s="13" t="s">
        <v>17</v>
      </c>
    </row>
    <row r="73" spans="1:11" x14ac:dyDescent="0.35">
      <c r="A73" s="4" t="s">
        <v>98</v>
      </c>
      <c r="B73" s="5" t="s">
        <v>67</v>
      </c>
      <c r="C73" s="13" t="s">
        <v>23</v>
      </c>
      <c r="D73" s="11" t="s">
        <v>14</v>
      </c>
      <c r="E73" s="7" t="s">
        <v>15</v>
      </c>
      <c r="F73" s="8" t="s">
        <v>68</v>
      </c>
      <c r="G73" s="9">
        <v>57302</v>
      </c>
      <c r="H73" s="10">
        <v>0</v>
      </c>
      <c r="I73" s="11">
        <v>2</v>
      </c>
      <c r="J73" s="12">
        <v>0</v>
      </c>
      <c r="K73" s="13" t="s">
        <v>17</v>
      </c>
    </row>
    <row r="74" spans="1:11" x14ac:dyDescent="0.35">
      <c r="A74" s="4" t="s">
        <v>99</v>
      </c>
      <c r="B74" s="13" t="s">
        <v>67</v>
      </c>
      <c r="C74" s="13" t="s">
        <v>23</v>
      </c>
      <c r="D74" s="11" t="s">
        <v>14</v>
      </c>
      <c r="E74" s="7" t="s">
        <v>15</v>
      </c>
      <c r="F74" s="8" t="s">
        <v>68</v>
      </c>
      <c r="G74" s="9">
        <v>57302</v>
      </c>
      <c r="H74" s="10">
        <v>0</v>
      </c>
      <c r="I74" s="11">
        <v>4</v>
      </c>
      <c r="J74" s="12">
        <v>0</v>
      </c>
      <c r="K74" s="13" t="s">
        <v>17</v>
      </c>
    </row>
    <row r="75" spans="1:11" x14ac:dyDescent="0.35">
      <c r="A75" s="4" t="s">
        <v>100</v>
      </c>
      <c r="B75" s="13" t="s">
        <v>67</v>
      </c>
      <c r="C75" s="13" t="s">
        <v>23</v>
      </c>
      <c r="D75" s="11" t="s">
        <v>101</v>
      </c>
      <c r="E75" s="7" t="s">
        <v>15</v>
      </c>
      <c r="F75" s="8" t="s">
        <v>68</v>
      </c>
      <c r="G75" s="9">
        <v>57302</v>
      </c>
      <c r="H75" s="10">
        <v>0</v>
      </c>
      <c r="I75" s="11">
        <v>3</v>
      </c>
      <c r="J75" s="12">
        <v>0</v>
      </c>
      <c r="K75" s="13" t="s">
        <v>17</v>
      </c>
    </row>
    <row r="76" spans="1:11" x14ac:dyDescent="0.35">
      <c r="A76" s="4" t="s">
        <v>102</v>
      </c>
      <c r="B76" s="13" t="s">
        <v>67</v>
      </c>
      <c r="C76" s="13" t="s">
        <v>23</v>
      </c>
      <c r="D76" s="11" t="s">
        <v>14</v>
      </c>
      <c r="E76" s="7" t="s">
        <v>15</v>
      </c>
      <c r="F76" s="8" t="s">
        <v>68</v>
      </c>
      <c r="G76" s="9">
        <v>57302</v>
      </c>
      <c r="H76" s="10">
        <v>0</v>
      </c>
      <c r="I76" s="11">
        <v>5</v>
      </c>
      <c r="J76" s="12">
        <v>0</v>
      </c>
      <c r="K76" s="13" t="s">
        <v>17</v>
      </c>
    </row>
    <row r="77" spans="1:11" x14ac:dyDescent="0.35">
      <c r="A77" s="4" t="s">
        <v>102</v>
      </c>
      <c r="B77" s="13" t="s">
        <v>67</v>
      </c>
      <c r="C77" s="13" t="s">
        <v>23</v>
      </c>
      <c r="D77" s="11" t="s">
        <v>14</v>
      </c>
      <c r="E77" s="7" t="s">
        <v>15</v>
      </c>
      <c r="F77" s="8" t="s">
        <v>68</v>
      </c>
      <c r="G77" s="9">
        <v>57302</v>
      </c>
      <c r="H77" s="10">
        <v>0</v>
      </c>
      <c r="I77" s="11">
        <v>9</v>
      </c>
      <c r="J77" s="12">
        <v>0</v>
      </c>
      <c r="K77" s="13" t="s">
        <v>17</v>
      </c>
    </row>
    <row r="78" spans="1:11" x14ac:dyDescent="0.35">
      <c r="A78" s="4" t="s">
        <v>103</v>
      </c>
      <c r="B78" s="5" t="s">
        <v>104</v>
      </c>
      <c r="C78" s="18" t="s">
        <v>13</v>
      </c>
      <c r="D78" s="19" t="s">
        <v>14</v>
      </c>
      <c r="E78" s="7" t="s">
        <v>15</v>
      </c>
      <c r="F78" s="8" t="s">
        <v>105</v>
      </c>
      <c r="G78" s="9">
        <v>50112</v>
      </c>
      <c r="H78" s="10">
        <v>0</v>
      </c>
      <c r="I78" s="11">
        <v>0</v>
      </c>
      <c r="J78" s="12">
        <v>0</v>
      </c>
      <c r="K78" s="13" t="s">
        <v>17</v>
      </c>
    </row>
    <row r="79" spans="1:11" x14ac:dyDescent="0.35">
      <c r="A79" s="4" t="s">
        <v>106</v>
      </c>
      <c r="B79" s="5" t="s">
        <v>104</v>
      </c>
      <c r="C79" s="5" t="s">
        <v>26</v>
      </c>
      <c r="D79" s="6" t="s">
        <v>14</v>
      </c>
      <c r="E79" s="7" t="s">
        <v>15</v>
      </c>
      <c r="F79" s="8" t="s">
        <v>105</v>
      </c>
      <c r="G79" s="9">
        <v>50112</v>
      </c>
      <c r="H79" s="10">
        <v>0</v>
      </c>
      <c r="I79" s="11">
        <v>2</v>
      </c>
      <c r="J79" s="12">
        <v>0</v>
      </c>
      <c r="K79" s="13" t="s">
        <v>17</v>
      </c>
    </row>
    <row r="80" spans="1:11" x14ac:dyDescent="0.35">
      <c r="A80" s="4" t="s">
        <v>106</v>
      </c>
      <c r="B80" s="5" t="s">
        <v>104</v>
      </c>
      <c r="C80" s="5" t="s">
        <v>26</v>
      </c>
      <c r="D80" s="6" t="s">
        <v>14</v>
      </c>
      <c r="E80" s="7" t="s">
        <v>15</v>
      </c>
      <c r="F80" s="8" t="s">
        <v>105</v>
      </c>
      <c r="G80" s="9">
        <v>50112</v>
      </c>
      <c r="H80" s="10">
        <v>0</v>
      </c>
      <c r="I80" s="11">
        <v>1</v>
      </c>
      <c r="J80" s="12">
        <v>0</v>
      </c>
      <c r="K80" s="13" t="s">
        <v>17</v>
      </c>
    </row>
    <row r="81" spans="1:11" x14ac:dyDescent="0.35">
      <c r="A81" s="4" t="s">
        <v>106</v>
      </c>
      <c r="B81" s="5" t="s">
        <v>104</v>
      </c>
      <c r="C81" s="5" t="s">
        <v>26</v>
      </c>
      <c r="D81" s="6" t="s">
        <v>14</v>
      </c>
      <c r="E81" s="7" t="s">
        <v>15</v>
      </c>
      <c r="F81" s="8" t="s">
        <v>105</v>
      </c>
      <c r="G81" s="9">
        <v>50112</v>
      </c>
      <c r="H81" s="10">
        <v>0</v>
      </c>
      <c r="I81" s="11">
        <v>2</v>
      </c>
      <c r="J81" s="12">
        <v>0</v>
      </c>
      <c r="K81" s="13" t="s">
        <v>17</v>
      </c>
    </row>
    <row r="82" spans="1:11" x14ac:dyDescent="0.35">
      <c r="A82" s="4" t="s">
        <v>106</v>
      </c>
      <c r="B82" s="5" t="s">
        <v>104</v>
      </c>
      <c r="C82" s="5" t="s">
        <v>26</v>
      </c>
      <c r="D82" s="6" t="s">
        <v>14</v>
      </c>
      <c r="E82" s="7" t="s">
        <v>15</v>
      </c>
      <c r="F82" s="8" t="s">
        <v>105</v>
      </c>
      <c r="G82" s="9">
        <v>50112</v>
      </c>
      <c r="H82" s="10">
        <f>87860+45000+42180</f>
        <v>175040</v>
      </c>
      <c r="I82" s="11">
        <v>1</v>
      </c>
      <c r="J82" s="12">
        <v>0</v>
      </c>
      <c r="K82" s="13" t="s">
        <v>17</v>
      </c>
    </row>
    <row r="83" spans="1:11" x14ac:dyDescent="0.35">
      <c r="A83" s="4" t="s">
        <v>107</v>
      </c>
      <c r="B83" s="5" t="s">
        <v>104</v>
      </c>
      <c r="C83" s="5" t="s">
        <v>26</v>
      </c>
      <c r="D83" s="6" t="s">
        <v>14</v>
      </c>
      <c r="E83" s="7" t="s">
        <v>15</v>
      </c>
      <c r="F83" s="8" t="s">
        <v>105</v>
      </c>
      <c r="G83" s="9">
        <v>50112</v>
      </c>
      <c r="H83" s="10">
        <f>95960+12500+8280+23500+40280+53210+57810+57810+50000+50000+53750+48010+48010</f>
        <v>599120</v>
      </c>
      <c r="I83" s="11">
        <v>2</v>
      </c>
      <c r="J83" s="12">
        <v>0</v>
      </c>
      <c r="K83" s="13" t="s">
        <v>17</v>
      </c>
    </row>
    <row r="84" spans="1:11" x14ac:dyDescent="0.35">
      <c r="A84" s="4" t="s">
        <v>108</v>
      </c>
      <c r="B84" s="5" t="s">
        <v>104</v>
      </c>
      <c r="C84" s="5" t="s">
        <v>26</v>
      </c>
      <c r="D84" s="6" t="s">
        <v>14</v>
      </c>
      <c r="E84" s="7" t="s">
        <v>15</v>
      </c>
      <c r="F84" s="8" t="s">
        <v>105</v>
      </c>
      <c r="G84" s="9">
        <v>50112</v>
      </c>
      <c r="H84" s="10">
        <f>1159830+112010+1700</f>
        <v>1273540</v>
      </c>
      <c r="I84" s="11">
        <v>4</v>
      </c>
      <c r="J84" s="12">
        <v>0</v>
      </c>
      <c r="K84" s="13" t="s">
        <v>17</v>
      </c>
    </row>
    <row r="85" spans="1:11" x14ac:dyDescent="0.35">
      <c r="A85" s="4" t="s">
        <v>109</v>
      </c>
      <c r="B85" s="5" t="s">
        <v>104</v>
      </c>
      <c r="C85" s="5" t="s">
        <v>26</v>
      </c>
      <c r="D85" s="6" t="s">
        <v>14</v>
      </c>
      <c r="E85" s="7" t="s">
        <v>15</v>
      </c>
      <c r="F85" s="8" t="s">
        <v>105</v>
      </c>
      <c r="G85" s="9">
        <v>50112</v>
      </c>
      <c r="H85" s="10">
        <f>23200+132130</f>
        <v>155330</v>
      </c>
      <c r="I85" s="11">
        <v>0</v>
      </c>
      <c r="J85" s="12">
        <v>0</v>
      </c>
      <c r="K85" s="13" t="s">
        <v>17</v>
      </c>
    </row>
    <row r="86" spans="1:11" x14ac:dyDescent="0.35">
      <c r="A86" s="4" t="s">
        <v>110</v>
      </c>
      <c r="B86" s="5" t="s">
        <v>104</v>
      </c>
      <c r="C86" s="5" t="s">
        <v>26</v>
      </c>
      <c r="D86" s="6" t="s">
        <v>14</v>
      </c>
      <c r="E86" s="7" t="s">
        <v>15</v>
      </c>
      <c r="F86" s="8" t="s">
        <v>105</v>
      </c>
      <c r="G86" s="9">
        <v>50112</v>
      </c>
      <c r="H86" s="10">
        <v>0</v>
      </c>
      <c r="I86" s="11">
        <v>3</v>
      </c>
      <c r="J86" s="12">
        <v>0</v>
      </c>
      <c r="K86" s="13" t="s">
        <v>17</v>
      </c>
    </row>
    <row r="87" spans="1:11" x14ac:dyDescent="0.35">
      <c r="A87" s="4" t="s">
        <v>111</v>
      </c>
      <c r="B87" s="5" t="s">
        <v>104</v>
      </c>
      <c r="C87" s="13" t="s">
        <v>33</v>
      </c>
      <c r="D87" s="11" t="s">
        <v>14</v>
      </c>
      <c r="E87" s="7" t="s">
        <v>15</v>
      </c>
      <c r="F87" s="8" t="s">
        <v>105</v>
      </c>
      <c r="G87" s="9">
        <v>50112</v>
      </c>
      <c r="H87" s="10">
        <f>809640+350880</f>
        <v>1160520</v>
      </c>
      <c r="I87" s="11">
        <v>4</v>
      </c>
      <c r="J87" s="12">
        <v>0</v>
      </c>
      <c r="K87" s="13" t="s">
        <v>17</v>
      </c>
    </row>
    <row r="88" spans="1:11" x14ac:dyDescent="0.35">
      <c r="A88" s="4" t="s">
        <v>112</v>
      </c>
      <c r="B88" s="16" t="s">
        <v>104</v>
      </c>
      <c r="C88" s="20" t="s">
        <v>33</v>
      </c>
      <c r="D88" s="14" t="s">
        <v>14</v>
      </c>
      <c r="E88" s="7" t="s">
        <v>15</v>
      </c>
      <c r="F88" s="8" t="s">
        <v>105</v>
      </c>
      <c r="G88" s="9">
        <v>50112</v>
      </c>
      <c r="H88" s="10">
        <v>0</v>
      </c>
      <c r="I88" s="11">
        <v>8</v>
      </c>
      <c r="J88" s="12">
        <v>0</v>
      </c>
      <c r="K88" s="13" t="s">
        <v>17</v>
      </c>
    </row>
    <row r="89" spans="1:11" x14ac:dyDescent="0.35">
      <c r="A89" s="4" t="s">
        <v>113</v>
      </c>
      <c r="B89" s="5" t="s">
        <v>104</v>
      </c>
      <c r="C89" s="5" t="s">
        <v>33</v>
      </c>
      <c r="D89" s="6" t="s">
        <v>14</v>
      </c>
      <c r="E89" s="7" t="s">
        <v>15</v>
      </c>
      <c r="F89" s="8" t="s">
        <v>105</v>
      </c>
      <c r="G89" s="9">
        <v>50112</v>
      </c>
      <c r="H89" s="10">
        <v>232940</v>
      </c>
      <c r="I89" s="11">
        <v>4</v>
      </c>
      <c r="J89" s="12">
        <v>0</v>
      </c>
      <c r="K89" s="13" t="s">
        <v>17</v>
      </c>
    </row>
    <row r="90" spans="1:11" x14ac:dyDescent="0.35">
      <c r="A90" s="4" t="s">
        <v>114</v>
      </c>
      <c r="B90" s="5" t="s">
        <v>104</v>
      </c>
      <c r="C90" s="20" t="s">
        <v>33</v>
      </c>
      <c r="D90" s="15" t="s">
        <v>14</v>
      </c>
      <c r="E90" s="21" t="s">
        <v>15</v>
      </c>
      <c r="F90" s="8" t="s">
        <v>105</v>
      </c>
      <c r="G90" s="9">
        <v>50112</v>
      </c>
      <c r="H90" s="10">
        <v>122530</v>
      </c>
      <c r="I90" s="11">
        <v>1</v>
      </c>
      <c r="J90" s="12">
        <v>0</v>
      </c>
      <c r="K90" s="13" t="s">
        <v>17</v>
      </c>
    </row>
    <row r="91" spans="1:11" x14ac:dyDescent="0.35">
      <c r="A91" s="4" t="s">
        <v>115</v>
      </c>
      <c r="B91" s="5" t="s">
        <v>104</v>
      </c>
      <c r="C91" s="5" t="s">
        <v>36</v>
      </c>
      <c r="D91" s="15" t="s">
        <v>14</v>
      </c>
      <c r="E91" s="7" t="s">
        <v>15</v>
      </c>
      <c r="F91" s="8" t="s">
        <v>105</v>
      </c>
      <c r="G91" s="9">
        <v>50112</v>
      </c>
      <c r="H91" s="10">
        <v>0</v>
      </c>
      <c r="I91" s="11">
        <v>1</v>
      </c>
      <c r="J91" s="12">
        <v>0</v>
      </c>
      <c r="K91" s="13" t="s">
        <v>17</v>
      </c>
    </row>
    <row r="92" spans="1:11" x14ac:dyDescent="0.35">
      <c r="A92" s="4" t="s">
        <v>115</v>
      </c>
      <c r="B92" s="5" t="s">
        <v>104</v>
      </c>
      <c r="C92" s="5" t="s">
        <v>36</v>
      </c>
      <c r="D92" s="15" t="s">
        <v>14</v>
      </c>
      <c r="E92" s="7" t="s">
        <v>15</v>
      </c>
      <c r="F92" s="8" t="s">
        <v>105</v>
      </c>
      <c r="G92" s="9">
        <v>50112</v>
      </c>
      <c r="H92" s="10">
        <v>0</v>
      </c>
      <c r="I92" s="11">
        <v>1</v>
      </c>
      <c r="J92" s="12">
        <v>0</v>
      </c>
      <c r="K92" s="13" t="s">
        <v>17</v>
      </c>
    </row>
    <row r="93" spans="1:11" x14ac:dyDescent="0.35">
      <c r="A93" s="4" t="s">
        <v>116</v>
      </c>
      <c r="B93" s="5" t="s">
        <v>104</v>
      </c>
      <c r="C93" s="5" t="s">
        <v>36</v>
      </c>
      <c r="D93" s="15" t="s">
        <v>14</v>
      </c>
      <c r="E93" s="7" t="s">
        <v>15</v>
      </c>
      <c r="F93" s="8" t="s">
        <v>105</v>
      </c>
      <c r="G93" s="9">
        <v>50112</v>
      </c>
      <c r="H93" s="10">
        <v>0</v>
      </c>
      <c r="I93" s="11">
        <v>0</v>
      </c>
      <c r="J93" s="12">
        <v>0</v>
      </c>
      <c r="K93" s="13" t="s">
        <v>17</v>
      </c>
    </row>
    <row r="94" spans="1:11" x14ac:dyDescent="0.35">
      <c r="A94" s="4" t="s">
        <v>117</v>
      </c>
      <c r="B94" s="5" t="s">
        <v>104</v>
      </c>
      <c r="C94" s="5" t="s">
        <v>36</v>
      </c>
      <c r="D94" s="15" t="s">
        <v>14</v>
      </c>
      <c r="E94" s="7" t="s">
        <v>15</v>
      </c>
      <c r="F94" s="8" t="s">
        <v>105</v>
      </c>
      <c r="G94" s="9">
        <v>50112</v>
      </c>
      <c r="H94" s="10">
        <v>0</v>
      </c>
      <c r="I94" s="11">
        <v>10</v>
      </c>
      <c r="J94" s="12">
        <v>0</v>
      </c>
      <c r="K94" s="13" t="s">
        <v>17</v>
      </c>
    </row>
    <row r="95" spans="1:11" x14ac:dyDescent="0.35">
      <c r="A95" s="4" t="s">
        <v>118</v>
      </c>
      <c r="B95" s="5" t="s">
        <v>104</v>
      </c>
      <c r="C95" s="5" t="s">
        <v>36</v>
      </c>
      <c r="D95" s="15" t="s">
        <v>14</v>
      </c>
      <c r="E95" s="7" t="s">
        <v>15</v>
      </c>
      <c r="F95" s="8" t="s">
        <v>105</v>
      </c>
      <c r="G95" s="9">
        <v>50112</v>
      </c>
      <c r="H95" s="10">
        <v>0</v>
      </c>
      <c r="I95" s="11">
        <v>8</v>
      </c>
      <c r="J95" s="12">
        <v>0</v>
      </c>
      <c r="K95" s="13" t="s">
        <v>17</v>
      </c>
    </row>
    <row r="96" spans="1:11" x14ac:dyDescent="0.35">
      <c r="A96" s="4" t="s">
        <v>119</v>
      </c>
      <c r="B96" s="5" t="s">
        <v>104</v>
      </c>
      <c r="C96" s="5" t="s">
        <v>29</v>
      </c>
      <c r="D96" s="6" t="s">
        <v>14</v>
      </c>
      <c r="E96" s="7" t="s">
        <v>15</v>
      </c>
      <c r="F96" s="8" t="s">
        <v>105</v>
      </c>
      <c r="G96" s="9">
        <v>50112</v>
      </c>
      <c r="H96" s="10">
        <v>0</v>
      </c>
      <c r="I96" s="11">
        <v>0</v>
      </c>
      <c r="J96" s="12">
        <v>0</v>
      </c>
      <c r="K96" s="13" t="s">
        <v>17</v>
      </c>
    </row>
    <row r="97" spans="1:11" x14ac:dyDescent="0.35">
      <c r="A97" s="4" t="s">
        <v>119</v>
      </c>
      <c r="B97" s="5" t="s">
        <v>104</v>
      </c>
      <c r="C97" s="5" t="s">
        <v>29</v>
      </c>
      <c r="D97" s="6" t="s">
        <v>14</v>
      </c>
      <c r="E97" s="7" t="s">
        <v>15</v>
      </c>
      <c r="F97" s="8" t="s">
        <v>105</v>
      </c>
      <c r="G97" s="9">
        <v>50112</v>
      </c>
      <c r="H97" s="10">
        <v>0</v>
      </c>
      <c r="I97" s="11">
        <v>0</v>
      </c>
      <c r="J97" s="12">
        <v>0</v>
      </c>
      <c r="K97" s="13" t="s">
        <v>17</v>
      </c>
    </row>
    <row r="98" spans="1:11" x14ac:dyDescent="0.35">
      <c r="A98" s="4" t="s">
        <v>120</v>
      </c>
      <c r="B98" s="5" t="s">
        <v>104</v>
      </c>
      <c r="C98" s="5" t="s">
        <v>29</v>
      </c>
      <c r="D98" s="6" t="s">
        <v>14</v>
      </c>
      <c r="E98" s="7" t="s">
        <v>15</v>
      </c>
      <c r="F98" s="8" t="s">
        <v>105</v>
      </c>
      <c r="G98" s="9">
        <v>50112</v>
      </c>
      <c r="H98" s="10">
        <v>0</v>
      </c>
      <c r="I98" s="11">
        <v>0</v>
      </c>
      <c r="J98" s="12">
        <v>0</v>
      </c>
      <c r="K98" s="13" t="s">
        <v>17</v>
      </c>
    </row>
    <row r="99" spans="1:11" x14ac:dyDescent="0.35">
      <c r="A99" s="4" t="s">
        <v>119</v>
      </c>
      <c r="B99" s="5" t="s">
        <v>104</v>
      </c>
      <c r="C99" s="5" t="s">
        <v>29</v>
      </c>
      <c r="D99" s="6" t="s">
        <v>14</v>
      </c>
      <c r="E99" s="7" t="s">
        <v>15</v>
      </c>
      <c r="F99" s="8" t="s">
        <v>105</v>
      </c>
      <c r="G99" s="9">
        <v>50112</v>
      </c>
      <c r="H99" s="10">
        <v>0</v>
      </c>
      <c r="I99" s="11">
        <v>0</v>
      </c>
      <c r="J99" s="12">
        <v>0</v>
      </c>
      <c r="K99" s="13" t="s">
        <v>17</v>
      </c>
    </row>
    <row r="100" spans="1:11" x14ac:dyDescent="0.35">
      <c r="A100" s="4" t="s">
        <v>121</v>
      </c>
      <c r="B100" s="5" t="s">
        <v>104</v>
      </c>
      <c r="C100" s="5" t="s">
        <v>29</v>
      </c>
      <c r="D100" s="6" t="s">
        <v>14</v>
      </c>
      <c r="E100" s="7" t="s">
        <v>15</v>
      </c>
      <c r="F100" s="8" t="s">
        <v>105</v>
      </c>
      <c r="G100" s="9">
        <v>50112</v>
      </c>
      <c r="H100" s="10">
        <v>0</v>
      </c>
      <c r="I100" s="11">
        <v>0</v>
      </c>
      <c r="J100" s="12">
        <v>0</v>
      </c>
      <c r="K100" s="13" t="s">
        <v>17</v>
      </c>
    </row>
    <row r="101" spans="1:11" x14ac:dyDescent="0.35">
      <c r="A101" s="4" t="s">
        <v>121</v>
      </c>
      <c r="B101" s="5" t="s">
        <v>104</v>
      </c>
      <c r="C101" s="5" t="s">
        <v>29</v>
      </c>
      <c r="D101" s="6" t="s">
        <v>14</v>
      </c>
      <c r="E101" s="7" t="s">
        <v>15</v>
      </c>
      <c r="F101" s="8" t="s">
        <v>105</v>
      </c>
      <c r="G101" s="9">
        <v>50112</v>
      </c>
      <c r="H101" s="10">
        <v>0</v>
      </c>
      <c r="I101" s="11">
        <v>0</v>
      </c>
      <c r="J101" s="12">
        <v>0</v>
      </c>
      <c r="K101" s="13" t="s">
        <v>17</v>
      </c>
    </row>
    <row r="102" spans="1:11" x14ac:dyDescent="0.35">
      <c r="A102" s="4" t="s">
        <v>119</v>
      </c>
      <c r="B102" s="5" t="s">
        <v>104</v>
      </c>
      <c r="C102" s="5" t="s">
        <v>29</v>
      </c>
      <c r="D102" s="6" t="s">
        <v>14</v>
      </c>
      <c r="E102" s="7" t="s">
        <v>15</v>
      </c>
      <c r="F102" s="8" t="s">
        <v>105</v>
      </c>
      <c r="G102" s="9">
        <v>50112</v>
      </c>
      <c r="H102" s="10">
        <v>0</v>
      </c>
      <c r="I102" s="11">
        <v>0</v>
      </c>
      <c r="J102" s="12">
        <v>0</v>
      </c>
      <c r="K102" s="13" t="s">
        <v>17</v>
      </c>
    </row>
    <row r="103" spans="1:11" x14ac:dyDescent="0.35">
      <c r="A103" s="4" t="s">
        <v>119</v>
      </c>
      <c r="B103" s="5" t="s">
        <v>104</v>
      </c>
      <c r="C103" s="5" t="s">
        <v>29</v>
      </c>
      <c r="D103" s="6" t="s">
        <v>14</v>
      </c>
      <c r="E103" s="7" t="s">
        <v>15</v>
      </c>
      <c r="F103" s="8" t="s">
        <v>105</v>
      </c>
      <c r="G103" s="9">
        <v>50112</v>
      </c>
      <c r="H103" s="10">
        <v>0</v>
      </c>
      <c r="I103" s="11">
        <v>0</v>
      </c>
      <c r="J103" s="12">
        <v>0</v>
      </c>
      <c r="K103" s="13" t="s">
        <v>17</v>
      </c>
    </row>
    <row r="104" spans="1:11" x14ac:dyDescent="0.35">
      <c r="A104" s="4" t="s">
        <v>122</v>
      </c>
      <c r="B104" s="5" t="s">
        <v>104</v>
      </c>
      <c r="C104" s="5" t="s">
        <v>29</v>
      </c>
      <c r="D104" s="6" t="s">
        <v>14</v>
      </c>
      <c r="E104" s="7" t="s">
        <v>15</v>
      </c>
      <c r="F104" s="8" t="s">
        <v>105</v>
      </c>
      <c r="G104" s="9">
        <v>50112</v>
      </c>
      <c r="H104" s="10">
        <v>0</v>
      </c>
      <c r="I104" s="11">
        <v>5</v>
      </c>
      <c r="J104" s="12">
        <v>0</v>
      </c>
      <c r="K104" s="13" t="s">
        <v>17</v>
      </c>
    </row>
    <row r="105" spans="1:11" x14ac:dyDescent="0.35">
      <c r="A105" s="4" t="s">
        <v>123</v>
      </c>
      <c r="B105" s="5" t="s">
        <v>104</v>
      </c>
      <c r="C105" s="5" t="s">
        <v>29</v>
      </c>
      <c r="D105" s="6" t="s">
        <v>14</v>
      </c>
      <c r="E105" s="7" t="s">
        <v>15</v>
      </c>
      <c r="F105" s="8" t="s">
        <v>105</v>
      </c>
      <c r="G105" s="9">
        <v>50112</v>
      </c>
      <c r="H105" s="10">
        <v>0</v>
      </c>
      <c r="I105" s="11">
        <v>1</v>
      </c>
      <c r="J105" s="12">
        <v>0</v>
      </c>
      <c r="K105" s="13" t="s">
        <v>17</v>
      </c>
    </row>
    <row r="106" spans="1:11" x14ac:dyDescent="0.35">
      <c r="A106" s="4" t="s">
        <v>124</v>
      </c>
      <c r="B106" s="18" t="s">
        <v>104</v>
      </c>
      <c r="C106" s="13" t="s">
        <v>23</v>
      </c>
      <c r="D106" s="11" t="s">
        <v>14</v>
      </c>
      <c r="E106" s="7" t="s">
        <v>15</v>
      </c>
      <c r="F106" s="8" t="s">
        <v>105</v>
      </c>
      <c r="G106" s="9">
        <v>50112</v>
      </c>
      <c r="H106" s="10">
        <v>0</v>
      </c>
      <c r="I106" s="11">
        <v>1</v>
      </c>
      <c r="J106" s="12">
        <v>0</v>
      </c>
      <c r="K106" s="13" t="s">
        <v>17</v>
      </c>
    </row>
    <row r="107" spans="1:11" x14ac:dyDescent="0.35">
      <c r="A107" s="4" t="s">
        <v>125</v>
      </c>
      <c r="B107" s="5" t="s">
        <v>104</v>
      </c>
      <c r="C107" s="13" t="s">
        <v>23</v>
      </c>
      <c r="D107" s="11" t="s">
        <v>14</v>
      </c>
      <c r="E107" s="7" t="s">
        <v>15</v>
      </c>
      <c r="F107" s="8" t="s">
        <v>105</v>
      </c>
      <c r="G107" s="9">
        <v>50112</v>
      </c>
      <c r="H107" s="10">
        <v>0</v>
      </c>
      <c r="I107" s="11">
        <v>1</v>
      </c>
      <c r="J107" s="12">
        <v>0</v>
      </c>
      <c r="K107" s="13" t="s">
        <v>17</v>
      </c>
    </row>
    <row r="108" spans="1:11" x14ac:dyDescent="0.35">
      <c r="A108" s="4" t="s">
        <v>125</v>
      </c>
      <c r="B108" s="5" t="s">
        <v>104</v>
      </c>
      <c r="C108" s="13" t="s">
        <v>23</v>
      </c>
      <c r="D108" s="11" t="s">
        <v>14</v>
      </c>
      <c r="E108" s="7" t="s">
        <v>15</v>
      </c>
      <c r="F108" s="8" t="s">
        <v>105</v>
      </c>
      <c r="G108" s="9">
        <v>50112</v>
      </c>
      <c r="H108" s="10">
        <v>0</v>
      </c>
      <c r="I108" s="11">
        <v>1</v>
      </c>
      <c r="J108" s="12">
        <v>0</v>
      </c>
      <c r="K108" s="13" t="s">
        <v>17</v>
      </c>
    </row>
    <row r="109" spans="1:11" x14ac:dyDescent="0.35">
      <c r="A109" s="4" t="s">
        <v>126</v>
      </c>
      <c r="B109" s="5" t="s">
        <v>104</v>
      </c>
      <c r="C109" s="13" t="s">
        <v>23</v>
      </c>
      <c r="D109" s="11" t="s">
        <v>14</v>
      </c>
      <c r="E109" s="7" t="s">
        <v>15</v>
      </c>
      <c r="F109" s="8" t="s">
        <v>105</v>
      </c>
      <c r="G109" s="9">
        <v>50112</v>
      </c>
      <c r="H109" s="10">
        <v>0</v>
      </c>
      <c r="I109" s="11">
        <v>2</v>
      </c>
      <c r="J109" s="12">
        <v>0</v>
      </c>
      <c r="K109" s="13" t="s">
        <v>17</v>
      </c>
    </row>
    <row r="110" spans="1:11" x14ac:dyDescent="0.35">
      <c r="A110" s="4" t="s">
        <v>127</v>
      </c>
      <c r="B110" s="18" t="s">
        <v>104</v>
      </c>
      <c r="C110" s="13" t="s">
        <v>23</v>
      </c>
      <c r="D110" s="11" t="s">
        <v>14</v>
      </c>
      <c r="E110" s="7" t="s">
        <v>15</v>
      </c>
      <c r="F110" s="8" t="s">
        <v>105</v>
      </c>
      <c r="G110" s="9">
        <v>50112</v>
      </c>
      <c r="H110" s="10">
        <v>0</v>
      </c>
      <c r="I110" s="11">
        <v>4</v>
      </c>
      <c r="J110" s="12">
        <v>0</v>
      </c>
      <c r="K110" s="13" t="s">
        <v>17</v>
      </c>
    </row>
    <row r="111" spans="1:11" x14ac:dyDescent="0.35">
      <c r="A111" s="4" t="s">
        <v>127</v>
      </c>
      <c r="B111" s="16" t="s">
        <v>104</v>
      </c>
      <c r="C111" s="13" t="s">
        <v>23</v>
      </c>
      <c r="D111" s="11" t="s">
        <v>14</v>
      </c>
      <c r="E111" s="7" t="s">
        <v>15</v>
      </c>
      <c r="F111" s="8" t="s">
        <v>105</v>
      </c>
      <c r="G111" s="9">
        <v>50112</v>
      </c>
      <c r="H111" s="10">
        <v>0</v>
      </c>
      <c r="I111" s="11">
        <v>0</v>
      </c>
      <c r="J111" s="12">
        <v>0</v>
      </c>
      <c r="K111" s="13" t="s">
        <v>17</v>
      </c>
    </row>
    <row r="112" spans="1:11" x14ac:dyDescent="0.35">
      <c r="A112" s="4" t="s">
        <v>128</v>
      </c>
      <c r="B112" s="5" t="s">
        <v>104</v>
      </c>
      <c r="C112" s="13" t="s">
        <v>23</v>
      </c>
      <c r="D112" s="11" t="s">
        <v>14</v>
      </c>
      <c r="E112" s="7" t="s">
        <v>15</v>
      </c>
      <c r="F112" s="8" t="s">
        <v>105</v>
      </c>
      <c r="G112" s="9">
        <v>50112</v>
      </c>
      <c r="H112" s="10">
        <v>0</v>
      </c>
      <c r="I112" s="11">
        <v>4</v>
      </c>
      <c r="J112" s="12">
        <v>0</v>
      </c>
      <c r="K112" s="13" t="s">
        <v>17</v>
      </c>
    </row>
    <row r="113" spans="1:11" x14ac:dyDescent="0.35">
      <c r="A113" s="4" t="s">
        <v>129</v>
      </c>
      <c r="B113" s="5" t="s">
        <v>104</v>
      </c>
      <c r="C113" s="13" t="s">
        <v>23</v>
      </c>
      <c r="D113" s="11" t="s">
        <v>101</v>
      </c>
      <c r="E113" s="7" t="s">
        <v>15</v>
      </c>
      <c r="F113" s="8" t="s">
        <v>105</v>
      </c>
      <c r="G113" s="9">
        <v>50112</v>
      </c>
      <c r="H113" s="10">
        <v>0</v>
      </c>
      <c r="I113" s="11">
        <v>0</v>
      </c>
      <c r="J113" s="12">
        <v>0</v>
      </c>
      <c r="K113" s="13" t="s">
        <v>17</v>
      </c>
    </row>
    <row r="114" spans="1:11" x14ac:dyDescent="0.35">
      <c r="A114" s="4" t="s">
        <v>97</v>
      </c>
      <c r="B114" s="5" t="s">
        <v>104</v>
      </c>
      <c r="C114" s="13" t="s">
        <v>23</v>
      </c>
      <c r="D114" s="6" t="s">
        <v>14</v>
      </c>
      <c r="E114" s="7" t="s">
        <v>15</v>
      </c>
      <c r="F114" s="8" t="s">
        <v>105</v>
      </c>
      <c r="G114" s="9">
        <v>50112</v>
      </c>
      <c r="H114" s="10">
        <v>0</v>
      </c>
      <c r="I114" s="11">
        <v>0</v>
      </c>
      <c r="J114" s="12">
        <v>0</v>
      </c>
      <c r="K114" s="13" t="s">
        <v>17</v>
      </c>
    </row>
    <row r="115" spans="1:11" x14ac:dyDescent="0.35">
      <c r="A115" s="4" t="s">
        <v>97</v>
      </c>
      <c r="B115" s="5" t="s">
        <v>104</v>
      </c>
      <c r="C115" s="13" t="s">
        <v>23</v>
      </c>
      <c r="D115" s="11" t="s">
        <v>14</v>
      </c>
      <c r="E115" s="7" t="s">
        <v>15</v>
      </c>
      <c r="F115" s="8" t="s">
        <v>105</v>
      </c>
      <c r="G115" s="9">
        <v>50112</v>
      </c>
      <c r="H115" s="10">
        <v>0</v>
      </c>
      <c r="I115" s="11">
        <v>0</v>
      </c>
      <c r="J115" s="12">
        <v>0</v>
      </c>
      <c r="K115" s="13" t="s">
        <v>17</v>
      </c>
    </row>
    <row r="116" spans="1:11" x14ac:dyDescent="0.35">
      <c r="A116" s="4" t="s">
        <v>97</v>
      </c>
      <c r="B116" s="5" t="s">
        <v>104</v>
      </c>
      <c r="C116" s="13" t="s">
        <v>23</v>
      </c>
      <c r="D116" s="11" t="s">
        <v>14</v>
      </c>
      <c r="E116" s="7" t="s">
        <v>15</v>
      </c>
      <c r="F116" s="8" t="s">
        <v>105</v>
      </c>
      <c r="G116" s="9">
        <v>50112</v>
      </c>
      <c r="H116" s="10">
        <v>0</v>
      </c>
      <c r="I116" s="11">
        <v>1</v>
      </c>
      <c r="J116" s="12">
        <v>0</v>
      </c>
      <c r="K116" s="13" t="s">
        <v>17</v>
      </c>
    </row>
    <row r="117" spans="1:11" x14ac:dyDescent="0.35">
      <c r="A117" s="4" t="s">
        <v>97</v>
      </c>
      <c r="B117" s="5" t="s">
        <v>104</v>
      </c>
      <c r="C117" s="13" t="s">
        <v>23</v>
      </c>
      <c r="D117" s="11" t="s">
        <v>14</v>
      </c>
      <c r="E117" s="7" t="s">
        <v>15</v>
      </c>
      <c r="F117" s="8" t="s">
        <v>105</v>
      </c>
      <c r="G117" s="9">
        <v>50112</v>
      </c>
      <c r="H117" s="10">
        <v>0</v>
      </c>
      <c r="I117" s="11">
        <v>0</v>
      </c>
      <c r="J117" s="12">
        <v>0</v>
      </c>
      <c r="K117" s="13" t="s">
        <v>17</v>
      </c>
    </row>
    <row r="118" spans="1:11" x14ac:dyDescent="0.35">
      <c r="A118" s="4" t="s">
        <v>97</v>
      </c>
      <c r="B118" s="5" t="s">
        <v>104</v>
      </c>
      <c r="C118" s="13" t="s">
        <v>23</v>
      </c>
      <c r="D118" s="11" t="s">
        <v>14</v>
      </c>
      <c r="E118" s="7" t="s">
        <v>15</v>
      </c>
      <c r="F118" s="8" t="s">
        <v>105</v>
      </c>
      <c r="G118" s="9">
        <v>50112</v>
      </c>
      <c r="H118" s="10">
        <v>0</v>
      </c>
      <c r="I118" s="11">
        <v>1</v>
      </c>
      <c r="J118" s="12">
        <v>0</v>
      </c>
      <c r="K118" s="13" t="s">
        <v>17</v>
      </c>
    </row>
    <row r="119" spans="1:11" x14ac:dyDescent="0.35">
      <c r="A119" s="4" t="s">
        <v>97</v>
      </c>
      <c r="B119" s="5" t="s">
        <v>104</v>
      </c>
      <c r="C119" s="13" t="s">
        <v>23</v>
      </c>
      <c r="D119" s="11" t="s">
        <v>14</v>
      </c>
      <c r="E119" s="7" t="s">
        <v>15</v>
      </c>
      <c r="F119" s="8" t="s">
        <v>105</v>
      </c>
      <c r="G119" s="9">
        <v>50112</v>
      </c>
      <c r="H119" s="10">
        <v>0</v>
      </c>
      <c r="I119" s="11">
        <v>0</v>
      </c>
      <c r="J119" s="12">
        <v>0</v>
      </c>
      <c r="K119" s="13" t="s">
        <v>17</v>
      </c>
    </row>
    <row r="120" spans="1:11" x14ac:dyDescent="0.35">
      <c r="A120" s="4" t="s">
        <v>130</v>
      </c>
      <c r="B120" s="5" t="s">
        <v>104</v>
      </c>
      <c r="C120" s="13" t="s">
        <v>23</v>
      </c>
      <c r="D120" s="11" t="s">
        <v>101</v>
      </c>
      <c r="E120" s="7" t="s">
        <v>15</v>
      </c>
      <c r="F120" s="8" t="s">
        <v>105</v>
      </c>
      <c r="G120" s="9">
        <v>50112</v>
      </c>
      <c r="H120" s="10">
        <v>0</v>
      </c>
      <c r="I120" s="11">
        <v>1</v>
      </c>
      <c r="J120" s="12">
        <v>0</v>
      </c>
      <c r="K120" s="13" t="s">
        <v>17</v>
      </c>
    </row>
    <row r="121" spans="1:11" x14ac:dyDescent="0.35">
      <c r="A121" s="4" t="s">
        <v>131</v>
      </c>
      <c r="B121" s="5" t="s">
        <v>104</v>
      </c>
      <c r="C121" s="13" t="s">
        <v>23</v>
      </c>
      <c r="D121" s="11" t="s">
        <v>14</v>
      </c>
      <c r="E121" s="7" t="s">
        <v>15</v>
      </c>
      <c r="F121" s="8" t="s">
        <v>105</v>
      </c>
      <c r="G121" s="9">
        <v>50112</v>
      </c>
      <c r="H121" s="10">
        <v>0</v>
      </c>
      <c r="I121" s="11">
        <v>0</v>
      </c>
      <c r="J121" s="12">
        <v>0</v>
      </c>
      <c r="K121" s="13" t="s">
        <v>17</v>
      </c>
    </row>
    <row r="122" spans="1:11" x14ac:dyDescent="0.35">
      <c r="A122" s="4" t="s">
        <v>132</v>
      </c>
      <c r="B122" s="13" t="s">
        <v>104</v>
      </c>
      <c r="C122" s="13" t="s">
        <v>23</v>
      </c>
      <c r="D122" s="11" t="s">
        <v>14</v>
      </c>
      <c r="E122" s="7" t="s">
        <v>15</v>
      </c>
      <c r="F122" s="8" t="s">
        <v>105</v>
      </c>
      <c r="G122" s="9">
        <v>50112</v>
      </c>
      <c r="H122" s="10">
        <v>0</v>
      </c>
      <c r="I122" s="11">
        <v>1</v>
      </c>
      <c r="J122" s="12">
        <v>0</v>
      </c>
      <c r="K122" s="13" t="s">
        <v>17</v>
      </c>
    </row>
    <row r="123" spans="1:11" x14ac:dyDescent="0.35">
      <c r="A123" s="4" t="s">
        <v>132</v>
      </c>
      <c r="B123" s="13" t="s">
        <v>104</v>
      </c>
      <c r="C123" s="13" t="s">
        <v>23</v>
      </c>
      <c r="D123" s="11" t="s">
        <v>14</v>
      </c>
      <c r="E123" s="7" t="s">
        <v>15</v>
      </c>
      <c r="F123" s="8" t="s">
        <v>105</v>
      </c>
      <c r="G123" s="9">
        <v>50112</v>
      </c>
      <c r="H123" s="10">
        <v>0</v>
      </c>
      <c r="I123" s="11">
        <v>0</v>
      </c>
      <c r="J123" s="12">
        <v>0</v>
      </c>
      <c r="K123" s="13" t="s">
        <v>17</v>
      </c>
    </row>
    <row r="124" spans="1:11" x14ac:dyDescent="0.35">
      <c r="A124" s="4" t="s">
        <v>132</v>
      </c>
      <c r="B124" s="13" t="s">
        <v>104</v>
      </c>
      <c r="C124" s="13" t="s">
        <v>23</v>
      </c>
      <c r="D124" s="11" t="s">
        <v>14</v>
      </c>
      <c r="E124" s="7" t="s">
        <v>15</v>
      </c>
      <c r="F124" s="8" t="s">
        <v>105</v>
      </c>
      <c r="G124" s="9">
        <v>50112</v>
      </c>
      <c r="H124" s="10">
        <v>0</v>
      </c>
      <c r="I124" s="11">
        <v>3</v>
      </c>
      <c r="J124" s="12">
        <v>0</v>
      </c>
      <c r="K124" s="13" t="s">
        <v>17</v>
      </c>
    </row>
    <row r="125" spans="1:11" x14ac:dyDescent="0.35">
      <c r="A125" s="4" t="s">
        <v>132</v>
      </c>
      <c r="B125" s="13" t="s">
        <v>104</v>
      </c>
      <c r="C125" s="13" t="s">
        <v>23</v>
      </c>
      <c r="D125" s="11" t="s">
        <v>14</v>
      </c>
      <c r="E125" s="7" t="s">
        <v>15</v>
      </c>
      <c r="F125" s="8" t="s">
        <v>105</v>
      </c>
      <c r="G125" s="9">
        <v>50112</v>
      </c>
      <c r="H125" s="10">
        <v>0</v>
      </c>
      <c r="I125" s="11">
        <v>0</v>
      </c>
      <c r="J125" s="12">
        <v>0</v>
      </c>
      <c r="K125" s="13" t="s">
        <v>17</v>
      </c>
    </row>
    <row r="126" spans="1:11" x14ac:dyDescent="0.35">
      <c r="A126" s="4" t="s">
        <v>132</v>
      </c>
      <c r="B126" s="13" t="s">
        <v>104</v>
      </c>
      <c r="C126" s="13" t="s">
        <v>23</v>
      </c>
      <c r="D126" s="11" t="s">
        <v>14</v>
      </c>
      <c r="E126" s="7" t="s">
        <v>15</v>
      </c>
      <c r="F126" s="8" t="s">
        <v>105</v>
      </c>
      <c r="G126" s="9">
        <v>50112</v>
      </c>
      <c r="H126" s="10">
        <v>0</v>
      </c>
      <c r="I126" s="11">
        <v>0</v>
      </c>
      <c r="J126" s="12">
        <v>0</v>
      </c>
      <c r="K126" s="13" t="s">
        <v>17</v>
      </c>
    </row>
    <row r="127" spans="1:11" x14ac:dyDescent="0.35">
      <c r="A127" s="4" t="s">
        <v>133</v>
      </c>
      <c r="B127" s="13" t="s">
        <v>104</v>
      </c>
      <c r="C127" s="13" t="s">
        <v>23</v>
      </c>
      <c r="D127" s="11" t="s">
        <v>14</v>
      </c>
      <c r="E127" s="7" t="s">
        <v>15</v>
      </c>
      <c r="F127" s="8" t="s">
        <v>105</v>
      </c>
      <c r="G127" s="9">
        <v>50112</v>
      </c>
      <c r="H127" s="10">
        <v>0</v>
      </c>
      <c r="I127" s="11">
        <v>1</v>
      </c>
      <c r="J127" s="12">
        <v>0</v>
      </c>
      <c r="K127" s="13" t="s">
        <v>17</v>
      </c>
    </row>
    <row r="128" spans="1:11" x14ac:dyDescent="0.35">
      <c r="A128" s="4" t="s">
        <v>134</v>
      </c>
      <c r="B128" s="13" t="s">
        <v>104</v>
      </c>
      <c r="C128" s="13" t="s">
        <v>23</v>
      </c>
      <c r="D128" s="11" t="s">
        <v>14</v>
      </c>
      <c r="E128" s="7" t="s">
        <v>15</v>
      </c>
      <c r="F128" s="9" t="s">
        <v>105</v>
      </c>
      <c r="G128" s="9">
        <v>50112</v>
      </c>
      <c r="H128" s="10">
        <v>0</v>
      </c>
      <c r="I128" s="11">
        <v>0</v>
      </c>
      <c r="J128" s="12">
        <v>0</v>
      </c>
      <c r="K128" s="13" t="s">
        <v>17</v>
      </c>
    </row>
    <row r="129" spans="10:10" x14ac:dyDescent="0.35">
      <c r="J129" s="12"/>
    </row>
  </sheetData>
  <autoFilter ref="A1:L128" xr:uid="{00000000-0001-0000-0000-000000000000}">
    <sortState xmlns:xlrd2="http://schemas.microsoft.com/office/spreadsheetml/2017/richdata2" ref="A2:L128">
      <sortCondition descending="1" ref="G1:G128"/>
    </sortState>
  </autoFilter>
  <hyperlinks>
    <hyperlink ref="E38" r:id="rId1" xr:uid="{EEEA05E6-FB00-4113-8457-188D776B99BF}"/>
    <hyperlink ref="E28" r:id="rId2" xr:uid="{68D9C10D-446C-4099-9A51-A46C0D8932EE}"/>
    <hyperlink ref="E90" r:id="rId3" xr:uid="{CDFCFC3F-E045-4ABF-BBDC-E81F53C322BB}"/>
    <hyperlink ref="E5" r:id="rId4" xr:uid="{3F26AAA2-2166-4D1B-AC5C-9CBBDC095754}"/>
  </hyperlinks>
  <pageMargins left="0.7" right="0.7" top="0.75" bottom="0.75" header="0.3" footer="0.3"/>
  <pageSetup paperSize="9" orientation="portrait"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earning over £50k 2526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Hatton</dc:creator>
  <cp:lastModifiedBy>Louis Derby</cp:lastModifiedBy>
  <dcterms:created xsi:type="dcterms:W3CDTF">2025-08-27T11:09:36Z</dcterms:created>
  <dcterms:modified xsi:type="dcterms:W3CDTF">2025-09-09T12:05:00Z</dcterms:modified>
</cp:coreProperties>
</file>