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Esther Pickard\Desktop\"/>
    </mc:Choice>
  </mc:AlternateContent>
  <xr:revisionPtr revIDLastSave="0" documentId="13_ncr:1_{AD696483-EA06-4901-9717-4643FF37370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taff earning over £50k" sheetId="1" r:id="rId1"/>
    <sheet name="2021-22 SPS Budgets" sheetId="2" state="hidden" r:id="rId2"/>
  </sheets>
  <externalReferences>
    <externalReference r:id="rId3"/>
  </externalReferences>
  <definedNames>
    <definedName name="_xlnm._FilterDatabase" localSheetId="0" hidden="1">'Staff earning over £50k'!$B$4:$B$17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2" l="1"/>
  <c r="H29" i="2"/>
  <c r="G29" i="2"/>
  <c r="E29" i="2"/>
  <c r="D29" i="2"/>
  <c r="N25" i="2"/>
  <c r="L24" i="2"/>
  <c r="N23" i="2"/>
  <c r="O22" i="2"/>
  <c r="O29" i="2" s="1"/>
  <c r="G18" i="2"/>
  <c r="L17" i="2"/>
  <c r="L16" i="2"/>
  <c r="K13" i="2"/>
  <c r="K12" i="2"/>
  <c r="K11" i="2"/>
  <c r="K10" i="2"/>
  <c r="K9" i="2"/>
  <c r="F8" i="2"/>
  <c r="F29" i="2" s="1"/>
  <c r="J7" i="2"/>
  <c r="J29" i="2" s="1"/>
  <c r="L6" i="2"/>
  <c r="G5" i="2"/>
  <c r="N4" i="2"/>
  <c r="L3" i="2"/>
  <c r="K3" i="2"/>
  <c r="J3" i="2"/>
  <c r="I3" i="2"/>
  <c r="H3" i="2"/>
  <c r="G3" i="2"/>
  <c r="F3" i="2"/>
  <c r="E3" i="2"/>
  <c r="D3" i="2"/>
  <c r="L29" i="2" l="1"/>
  <c r="N29" i="2"/>
  <c r="K29" i="2"/>
  <c r="P29" i="2" l="1"/>
  <c r="L30" i="2"/>
  <c r="H17" i="1"/>
  <c r="H8" i="1"/>
  <c r="H32" i="1"/>
  <c r="H25" i="1"/>
  <c r="H24" i="1"/>
  <c r="H23" i="1"/>
</calcChain>
</file>

<file path=xl/sharedStrings.xml><?xml version="1.0" encoding="utf-8"?>
<sst xmlns="http://schemas.openxmlformats.org/spreadsheetml/2006/main" count="297" uniqueCount="110">
  <si>
    <t>Job title</t>
  </si>
  <si>
    <t>Grade</t>
  </si>
  <si>
    <t>Department</t>
  </si>
  <si>
    <t>Permanent or temporary</t>
  </si>
  <si>
    <t>Salary in £5,000 brackets</t>
  </si>
  <si>
    <t>Salary ceiling (maximum salary for grade)</t>
  </si>
  <si>
    <t>Budget held</t>
  </si>
  <si>
    <t>Number of staff</t>
  </si>
  <si>
    <t>Bonuses</t>
  </si>
  <si>
    <t>Benefits in kind</t>
  </si>
  <si>
    <t>Contact details</t>
  </si>
  <si>
    <t>scdc@scambs.gov.uk</t>
  </si>
  <si>
    <t>Revenues Manager</t>
  </si>
  <si>
    <t>Benefits Manager</t>
  </si>
  <si>
    <t>Joint Director for Planning and Economic Development</t>
  </si>
  <si>
    <t>Policy, Strategy &amp; Economy Assistant Director</t>
  </si>
  <si>
    <t>Planning Policy Manager</t>
  </si>
  <si>
    <t>Strategy &amp; Economy Manager</t>
  </si>
  <si>
    <t>Design &amp; Development Officer - Public Practice</t>
  </si>
  <si>
    <t>Built &amp; Natural Environment Manager</t>
  </si>
  <si>
    <t>Assistant Director - Delivery</t>
  </si>
  <si>
    <t>Delivery Manager</t>
  </si>
  <si>
    <t>Delivery Manager - Strategic Sites</t>
  </si>
  <si>
    <t>Head of Housing</t>
  </si>
  <si>
    <t>Neighbourhood Services Manager</t>
  </si>
  <si>
    <t>Permanent</t>
  </si>
  <si>
    <t>Fixed Term</t>
  </si>
  <si>
    <t>Chief Executive</t>
  </si>
  <si>
    <t>Chief Operating Officer</t>
  </si>
  <si>
    <t>Head of Finance</t>
  </si>
  <si>
    <t>Deputy Head of Finance</t>
  </si>
  <si>
    <t>NNDR and Council tax (Business Rates Pool)
Project Officer</t>
  </si>
  <si>
    <t>Head of Commercial Development &amp; Investment</t>
  </si>
  <si>
    <t>CEX</t>
  </si>
  <si>
    <t>Executive Director</t>
  </si>
  <si>
    <t>Grade 10</t>
  </si>
  <si>
    <t>Grade 09</t>
  </si>
  <si>
    <t>Grade 08</t>
  </si>
  <si>
    <t>Chief Executives</t>
  </si>
  <si>
    <t>Finance</t>
  </si>
  <si>
    <t>Greater Cambridge Shared Planning Service</t>
  </si>
  <si>
    <t>Housing</t>
  </si>
  <si>
    <t>£60,000 - £65,000</t>
  </si>
  <si>
    <t>£70,000 - £75,000</t>
  </si>
  <si>
    <t>£130,000 - £135,000</t>
  </si>
  <si>
    <t>£100,000 - £105,000</t>
  </si>
  <si>
    <t>£55,000 - £60,000</t>
  </si>
  <si>
    <t>£50,000 - £55,000</t>
  </si>
  <si>
    <t>£110,000 - £115,000</t>
  </si>
  <si>
    <t>Head of Housing Advice &amp; Options - JS</t>
  </si>
  <si>
    <t>Head Of Ermine Street Housing</t>
  </si>
  <si>
    <t>Service Manager - Acquisition &amp; Development</t>
  </si>
  <si>
    <t>Head of Housing Strategy &amp; Development</t>
  </si>
  <si>
    <t>Head of HR &amp; Corporate Services</t>
  </si>
  <si>
    <t>Head of Shared Waste and Environment</t>
  </si>
  <si>
    <t>Environment Service Manager (Commercial &amp; Licensing)</t>
  </si>
  <si>
    <t>Waste Operations Manager</t>
  </si>
  <si>
    <t>Head of Transformation</t>
  </si>
  <si>
    <t>Communications Manager</t>
  </si>
  <si>
    <t>Corporate Programme Manager</t>
  </si>
  <si>
    <t>Business Development Team Leader</t>
  </si>
  <si>
    <t>Programme Manager</t>
  </si>
  <si>
    <t>Programme Lead - Healthy New Towns</t>
  </si>
  <si>
    <t>HR &amp; Corporate Services</t>
  </si>
  <si>
    <t>Shared Waste and Environment</t>
  </si>
  <si>
    <t>Transformation</t>
  </si>
  <si>
    <t>Fixed term</t>
  </si>
  <si>
    <t>£105,000 - £110,000</t>
  </si>
  <si>
    <t>£75,000 - £80,000</t>
  </si>
  <si>
    <t>Eye tests, one professional fee paid and cycle scheme</t>
  </si>
  <si>
    <t>Planning Report</t>
  </si>
  <si>
    <t>C1</t>
  </si>
  <si>
    <t>C7</t>
  </si>
  <si>
    <t>Stephen Kelly</t>
  </si>
  <si>
    <t>Paul Frainer</t>
  </si>
  <si>
    <t>Sharon Brown</t>
  </si>
  <si>
    <t>Jane Green</t>
  </si>
  <si>
    <t>Caroline Hunt</t>
  </si>
  <si>
    <t>Chris Carter</t>
  </si>
  <si>
    <t>Jonathan Dixon</t>
  </si>
  <si>
    <t>Nigel Blazeby</t>
  </si>
  <si>
    <t>S Winsor</t>
  </si>
  <si>
    <t>Cost Centre</t>
  </si>
  <si>
    <t>Accum_x000D_
Budget</t>
  </si>
  <si>
    <t>Managers &lt; £50k</t>
  </si>
  <si>
    <t>3000 - BUILDING CTRL</t>
  </si>
  <si>
    <t>3001 - BNE - CONSULTAN</t>
  </si>
  <si>
    <t>3010 - DEVELOP MGT</t>
  </si>
  <si>
    <t>3030 - STRATEGIC SITES</t>
  </si>
  <si>
    <t>3035 - CIL/S106 OFFICE</t>
  </si>
  <si>
    <t>3050 - PLANNING POLICY</t>
  </si>
  <si>
    <t>3055 - PP - LOCAL PLAN</t>
  </si>
  <si>
    <t>3060 - PP - N'BOURHOOD</t>
  </si>
  <si>
    <t>3061 - PP - NEC AAP</t>
  </si>
  <si>
    <t>3064 - PP GT CAMB LOCA</t>
  </si>
  <si>
    <t>3065 - PPA Northstowe1</t>
  </si>
  <si>
    <t>3078 - PPA CambourneW</t>
  </si>
  <si>
    <t>3085 - ENFORCEMENT</t>
  </si>
  <si>
    <t>3088 - ILLEGAL ENCAMPM</t>
  </si>
  <si>
    <t>3089 - BNE - ECOLOGY</t>
  </si>
  <si>
    <t>3090 - BNE - VILLAGE D</t>
  </si>
  <si>
    <t>3091 - PPA Cambs IP</t>
  </si>
  <si>
    <t>3098 - PPA CambsCEForm</t>
  </si>
  <si>
    <t>3099 - OPERATIONS MANA</t>
  </si>
  <si>
    <t>3119 - CITY DEAL</t>
  </si>
  <si>
    <t>3132 - LAND CHARGES</t>
  </si>
  <si>
    <t>3137 - ST NAMING &amp; NUM</t>
  </si>
  <si>
    <t>3142 - PPA NW Camb Ed</t>
  </si>
  <si>
    <t>5038 - OH-ADMIN PLANNI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</si>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</sst>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_-* #,##0_-;\-* #,##0_-;_-* &quot;-&quot;??_-;_-@_-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70C0"/>
      <name val="Calibri"/>
      <family val="2"/>
      <scheme val="minor"/>
    </font>
    <font>
      <b/>
      <sz val="14"/>
      <color rgb="FFDF6C0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164" fontId="5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44" fontId="5" fillId="0" borderId="0" xfId="3" applyFont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5" fillId="0" borderId="0" xfId="6" applyFont="1" applyFill="1" applyBorder="1" applyAlignment="1">
      <alignment horizontal="left" vertical="center"/>
    </xf>
    <xf numFmtId="0" fontId="5" fillId="0" borderId="0" xfId="5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4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6" fontId="5" fillId="0" borderId="0" xfId="0" applyNumberFormat="1" applyFont="1" applyAlignment="1">
      <alignment horizontal="left" vertical="center"/>
    </xf>
    <xf numFmtId="0" fontId="5" fillId="0" borderId="0" xfId="6" applyFont="1" applyFill="1" applyAlignment="1">
      <alignment horizontal="left" vertical="center"/>
    </xf>
    <xf numFmtId="0" fontId="5" fillId="0" borderId="0" xfId="5" applyFont="1" applyFill="1" applyAlignment="1">
      <alignment horizontal="left" vertical="center"/>
    </xf>
    <xf numFmtId="165" fontId="5" fillId="0" borderId="0" xfId="7" applyNumberFormat="1" applyFont="1" applyAlignment="1">
      <alignment horizontal="left" vertical="center"/>
    </xf>
    <xf numFmtId="165" fontId="5" fillId="0" borderId="0" xfId="1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4" xfId="0" applyBorder="1" applyAlignment="1">
      <alignment vertical="center"/>
    </xf>
    <xf numFmtId="165" fontId="0" fillId="0" borderId="5" xfId="7" applyNumberFormat="1" applyFont="1" applyBorder="1" applyAlignment="1">
      <alignment vertical="center"/>
    </xf>
    <xf numFmtId="165" fontId="0" fillId="0" borderId="0" xfId="7" applyNumberFormat="1" applyFont="1" applyAlignment="1">
      <alignment vertical="center"/>
    </xf>
    <xf numFmtId="0" fontId="0" fillId="0" borderId="6" xfId="0" applyBorder="1" applyAlignment="1">
      <alignment vertical="center"/>
    </xf>
    <xf numFmtId="165" fontId="0" fillId="0" borderId="7" xfId="7" applyNumberFormat="1" applyFont="1" applyBorder="1" applyAlignment="1">
      <alignment vertical="center"/>
    </xf>
    <xf numFmtId="165" fontId="0" fillId="0" borderId="3" xfId="7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65" fontId="9" fillId="0" borderId="8" xfId="7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164" fontId="5" fillId="0" borderId="0" xfId="1" applyNumberFormat="1" applyFont="1" applyFill="1" applyAlignment="1">
      <alignment horizontal="left" vertical="center"/>
    </xf>
    <xf numFmtId="165" fontId="5" fillId="0" borderId="0" xfId="7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left" vertical="center"/>
    </xf>
    <xf numFmtId="44" fontId="5" fillId="0" borderId="0" xfId="3" applyFont="1" applyFill="1" applyAlignment="1">
      <alignment horizontal="left" vertical="center"/>
    </xf>
    <xf numFmtId="165" fontId="5" fillId="0" borderId="0" xfId="7" applyNumberFormat="1" applyFont="1" applyFill="1" applyAlignment="1">
      <alignment horizontal="left" vertical="center"/>
    </xf>
    <xf numFmtId="165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6" fontId="5" fillId="0" borderId="0" xfId="7" applyNumberFormat="1" applyFont="1" applyFill="1" applyAlignment="1">
      <alignment horizontal="right" vertical="center"/>
    </xf>
  </cellXfs>
  <cellStyles count="8">
    <cellStyle name="Comma" xfId="7" builtinId="3"/>
    <cellStyle name="Currency" xfId="3" builtinId="4"/>
    <cellStyle name="Hyperlink" xfId="2" builtinId="8"/>
    <cellStyle name="Normal" xfId="0" builtinId="0"/>
    <cellStyle name="Normal 2" xfId="5" xr:uid="{F905D024-A7F0-4D17-9191-146CD424DF58}"/>
    <cellStyle name="Normal 3" xfId="1" xr:uid="{487D5820-DC6C-44FE-B9F5-265A330A6DDF}"/>
    <cellStyle name="Normal 4 2" xfId="6" xr:uid="{63F59CF4-B13B-46D4-B1C6-21640958923B}"/>
    <cellStyle name="Normal 6" xfId="4" xr:uid="{A631F471-16D5-47EB-B1B6-7BA5DBCF10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lanning\Staff-earning-over-50k-info-for-transparency-code%20(Plannin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 earning over £50k"/>
      <sheetName val="2021-22 SPS Budgets"/>
    </sheetNames>
    <sheetDataSet>
      <sheetData sheetId="0">
        <row r="4">
          <cell r="A4" t="str">
            <v>Joint Director for Planning and Economic Development</v>
          </cell>
        </row>
        <row r="11">
          <cell r="A11" t="str">
            <v>Policy, Strategy &amp; Economy Assistant Director</v>
          </cell>
        </row>
        <row r="12">
          <cell r="A12" t="str">
            <v>Assistant Director - Delivery</v>
          </cell>
        </row>
        <row r="16">
          <cell r="A16" t="str">
            <v>Built &amp; Natural Environment Manager</v>
          </cell>
        </row>
        <row r="18">
          <cell r="A18" t="str">
            <v>Design &amp; Development Officer - Public Practice</v>
          </cell>
        </row>
        <row r="21">
          <cell r="A21" t="str">
            <v>Strategy &amp; Economy Manager</v>
          </cell>
        </row>
        <row r="22">
          <cell r="A22" t="str">
            <v>Delivery Manager - Strategic Sites</v>
          </cell>
        </row>
        <row r="30">
          <cell r="A30" t="str">
            <v>Planning Policy Manager</v>
          </cell>
        </row>
        <row r="31">
          <cell r="A31" t="str">
            <v>Delivery Manager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cdc@scambs.gov.uk" TargetMode="External"/><Relationship Id="rId2" Type="http://schemas.openxmlformats.org/officeDocument/2006/relationships/hyperlink" Target="mailto:scdc@scambs.gov.uk" TargetMode="External"/><Relationship Id="rId1" Type="http://schemas.openxmlformats.org/officeDocument/2006/relationships/hyperlink" Target="mailto:scdc@scambs.gov.u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cdc@scambs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topLeftCell="B1" zoomScale="70" zoomScaleNormal="70" workbookViewId="0">
      <pane ySplit="1" topLeftCell="A4" activePane="bottomLeft" state="frozen"/>
      <selection pane="bottomLeft" activeCell="A19" sqref="A19"/>
    </sheetView>
  </sheetViews>
  <sheetFormatPr defaultColWidth="9.1796875" defaultRowHeight="15.5" x14ac:dyDescent="0.35"/>
  <cols>
    <col min="1" max="1" width="56.81640625" style="6" bestFit="1" customWidth="1"/>
    <col min="2" max="2" width="18.54296875" style="6" bestFit="1" customWidth="1"/>
    <col min="3" max="3" width="45.26953125" style="6" bestFit="1" customWidth="1"/>
    <col min="4" max="4" width="12.1796875" style="6" bestFit="1" customWidth="1"/>
    <col min="5" max="5" width="20.54296875" style="6" bestFit="1" customWidth="1"/>
    <col min="6" max="6" width="21" style="6" bestFit="1" customWidth="1"/>
    <col min="7" max="7" width="15.1796875" style="6" bestFit="1" customWidth="1"/>
    <col min="8" max="8" width="17.54296875" style="6" bestFit="1" customWidth="1"/>
    <col min="9" max="9" width="9.1796875" style="6" bestFit="1" customWidth="1"/>
    <col min="10" max="10" width="11.7265625" style="6" customWidth="1"/>
    <col min="11" max="11" width="55.1796875" style="6" bestFit="1" customWidth="1"/>
    <col min="12" max="12" width="7.81640625" style="6" customWidth="1"/>
    <col min="13" max="16384" width="9.1796875" style="6"/>
  </cols>
  <sheetData>
    <row r="1" spans="1:11" s="2" customFormat="1" ht="62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10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35">
      <c r="A2" s="3" t="s">
        <v>27</v>
      </c>
      <c r="B2" s="3" t="s">
        <v>33</v>
      </c>
      <c r="C2" s="3" t="s">
        <v>38</v>
      </c>
      <c r="D2" s="3" t="s">
        <v>25</v>
      </c>
      <c r="E2" s="4" t="s">
        <v>11</v>
      </c>
      <c r="F2" s="15" t="s">
        <v>44</v>
      </c>
      <c r="G2" s="5">
        <v>133503</v>
      </c>
      <c r="H2" s="20">
        <v>876330</v>
      </c>
      <c r="I2" s="6">
        <v>9</v>
      </c>
      <c r="J2" s="7">
        <v>0</v>
      </c>
      <c r="K2" s="6" t="s">
        <v>69</v>
      </c>
    </row>
    <row r="3" spans="1:11" x14ac:dyDescent="0.35">
      <c r="A3" s="3" t="s">
        <v>28</v>
      </c>
      <c r="B3" s="3" t="s">
        <v>34</v>
      </c>
      <c r="C3" s="3" t="s">
        <v>38</v>
      </c>
      <c r="D3" s="3" t="s">
        <v>25</v>
      </c>
      <c r="E3" s="4" t="s">
        <v>11</v>
      </c>
      <c r="F3" s="16" t="s">
        <v>67</v>
      </c>
      <c r="G3" s="5">
        <v>111253</v>
      </c>
      <c r="H3" s="39">
        <v>0</v>
      </c>
      <c r="I3" s="6">
        <v>0</v>
      </c>
      <c r="J3" s="7">
        <v>0</v>
      </c>
      <c r="K3" s="6" t="s">
        <v>69</v>
      </c>
    </row>
    <row r="4" spans="1:11" s="40" customFormat="1" x14ac:dyDescent="0.35">
      <c r="A4" s="8" t="s">
        <v>14</v>
      </c>
      <c r="B4" s="9" t="s">
        <v>34</v>
      </c>
      <c r="C4" s="8" t="s">
        <v>40</v>
      </c>
      <c r="D4" s="8" t="s">
        <v>25</v>
      </c>
      <c r="E4" s="4" t="s">
        <v>11</v>
      </c>
      <c r="F4" s="18" t="s">
        <v>45</v>
      </c>
      <c r="G4" s="38">
        <v>111253</v>
      </c>
      <c r="H4" s="39">
        <v>0</v>
      </c>
      <c r="I4" s="40">
        <v>4</v>
      </c>
      <c r="J4" s="41">
        <v>0</v>
      </c>
      <c r="K4" s="40" t="s">
        <v>69</v>
      </c>
    </row>
    <row r="5" spans="1:11" s="40" customFormat="1" ht="31" x14ac:dyDescent="0.35">
      <c r="A5" s="10" t="s">
        <v>31</v>
      </c>
      <c r="B5" s="11" t="s">
        <v>34</v>
      </c>
      <c r="C5" s="11" t="s">
        <v>39</v>
      </c>
      <c r="D5" s="11" t="s">
        <v>26</v>
      </c>
      <c r="E5" s="4" t="s">
        <v>11</v>
      </c>
      <c r="F5" s="17" t="s">
        <v>48</v>
      </c>
      <c r="G5" s="38">
        <v>111253</v>
      </c>
      <c r="H5" s="42">
        <v>2436635</v>
      </c>
      <c r="I5" s="40">
        <v>0</v>
      </c>
      <c r="J5" s="41">
        <v>0</v>
      </c>
      <c r="K5" s="40" t="s">
        <v>69</v>
      </c>
    </row>
    <row r="6" spans="1:11" s="40" customFormat="1" x14ac:dyDescent="0.35">
      <c r="A6" s="3" t="s">
        <v>54</v>
      </c>
      <c r="B6" s="3" t="s">
        <v>35</v>
      </c>
      <c r="C6" s="3" t="s">
        <v>64</v>
      </c>
      <c r="D6" s="3" t="s">
        <v>25</v>
      </c>
      <c r="E6" s="4" t="s">
        <v>11</v>
      </c>
      <c r="F6" s="3" t="s">
        <v>68</v>
      </c>
      <c r="G6" s="38">
        <v>75619</v>
      </c>
      <c r="H6" s="42">
        <v>21412380</v>
      </c>
      <c r="I6" s="40">
        <v>5</v>
      </c>
      <c r="J6" s="41">
        <v>0</v>
      </c>
      <c r="K6" s="40" t="s">
        <v>69</v>
      </c>
    </row>
    <row r="7" spans="1:11" s="40" customFormat="1" x14ac:dyDescent="0.35">
      <c r="A7" s="11" t="s">
        <v>29</v>
      </c>
      <c r="B7" s="11" t="s">
        <v>35</v>
      </c>
      <c r="C7" s="11" t="s">
        <v>39</v>
      </c>
      <c r="D7" s="11" t="s">
        <v>25</v>
      </c>
      <c r="E7" s="4" t="s">
        <v>11</v>
      </c>
      <c r="F7" s="18" t="s">
        <v>43</v>
      </c>
      <c r="G7" s="38">
        <v>75619</v>
      </c>
      <c r="H7" s="42">
        <v>5773512</v>
      </c>
      <c r="I7" s="40">
        <v>5</v>
      </c>
      <c r="J7" s="41">
        <v>0</v>
      </c>
      <c r="K7" s="40" t="s">
        <v>69</v>
      </c>
    </row>
    <row r="8" spans="1:11" s="40" customFormat="1" x14ac:dyDescent="0.35">
      <c r="A8" s="3" t="s">
        <v>23</v>
      </c>
      <c r="B8" s="3" t="s">
        <v>35</v>
      </c>
      <c r="C8" s="3" t="s">
        <v>41</v>
      </c>
      <c r="D8" s="3" t="s">
        <v>25</v>
      </c>
      <c r="E8" s="4" t="s">
        <v>11</v>
      </c>
      <c r="F8" s="18" t="s">
        <v>43</v>
      </c>
      <c r="G8" s="38">
        <v>75619</v>
      </c>
      <c r="H8" s="42">
        <f>7945870+2402464+29536000</f>
        <v>39884334</v>
      </c>
      <c r="I8" s="40">
        <v>7</v>
      </c>
      <c r="J8" s="41">
        <v>0</v>
      </c>
      <c r="K8" s="40" t="s">
        <v>69</v>
      </c>
    </row>
    <row r="9" spans="1:11" s="40" customFormat="1" x14ac:dyDescent="0.35">
      <c r="A9" s="3" t="s">
        <v>53</v>
      </c>
      <c r="B9" s="3" t="s">
        <v>35</v>
      </c>
      <c r="C9" s="3" t="s">
        <v>63</v>
      </c>
      <c r="D9" s="3" t="s">
        <v>25</v>
      </c>
      <c r="E9" s="4" t="s">
        <v>11</v>
      </c>
      <c r="F9" s="18" t="s">
        <v>43</v>
      </c>
      <c r="G9" s="38">
        <v>75619</v>
      </c>
      <c r="H9" s="43">
        <v>5505898</v>
      </c>
      <c r="I9" s="40">
        <v>8</v>
      </c>
      <c r="J9" s="41">
        <v>0</v>
      </c>
      <c r="K9" s="40" t="s">
        <v>69</v>
      </c>
    </row>
    <row r="10" spans="1:11" s="40" customFormat="1" x14ac:dyDescent="0.35">
      <c r="A10" s="13" t="s">
        <v>57</v>
      </c>
      <c r="B10" s="13" t="s">
        <v>35</v>
      </c>
      <c r="C10" s="3" t="s">
        <v>65</v>
      </c>
      <c r="D10" s="13" t="s">
        <v>25</v>
      </c>
      <c r="E10" s="4" t="s">
        <v>11</v>
      </c>
      <c r="F10" s="18" t="s">
        <v>43</v>
      </c>
      <c r="G10" s="38">
        <v>75619</v>
      </c>
      <c r="H10" s="42">
        <v>9840187</v>
      </c>
      <c r="I10" s="40">
        <v>5</v>
      </c>
      <c r="J10" s="41">
        <v>0</v>
      </c>
      <c r="K10" s="40" t="s">
        <v>69</v>
      </c>
    </row>
    <row r="11" spans="1:11" s="40" customFormat="1" x14ac:dyDescent="0.35">
      <c r="A11" s="8" t="s">
        <v>15</v>
      </c>
      <c r="B11" s="9" t="s">
        <v>35</v>
      </c>
      <c r="C11" s="8" t="s">
        <v>40</v>
      </c>
      <c r="D11" s="8" t="s">
        <v>25</v>
      </c>
      <c r="E11" s="4" t="s">
        <v>11</v>
      </c>
      <c r="F11" s="18" t="s">
        <v>43</v>
      </c>
      <c r="G11" s="38">
        <v>75619</v>
      </c>
      <c r="H11" s="39">
        <v>0</v>
      </c>
      <c r="I11" s="40">
        <v>7</v>
      </c>
      <c r="J11" s="41">
        <v>0</v>
      </c>
      <c r="K11" s="40" t="s">
        <v>69</v>
      </c>
    </row>
    <row r="12" spans="1:11" s="40" customFormat="1" x14ac:dyDescent="0.35">
      <c r="A12" s="11" t="s">
        <v>20</v>
      </c>
      <c r="B12" s="11" t="s">
        <v>35</v>
      </c>
      <c r="C12" s="11" t="s">
        <v>40</v>
      </c>
      <c r="D12" s="11" t="s">
        <v>25</v>
      </c>
      <c r="E12" s="4" t="s">
        <v>11</v>
      </c>
      <c r="F12" s="18" t="s">
        <v>43</v>
      </c>
      <c r="G12" s="38">
        <v>75619</v>
      </c>
      <c r="H12" s="39">
        <v>179660</v>
      </c>
      <c r="I12" s="40">
        <v>3</v>
      </c>
      <c r="J12" s="41">
        <v>0</v>
      </c>
      <c r="K12" s="40" t="s">
        <v>69</v>
      </c>
    </row>
    <row r="13" spans="1:11" s="40" customFormat="1" x14ac:dyDescent="0.35">
      <c r="A13" s="3" t="s">
        <v>50</v>
      </c>
      <c r="B13" s="3" t="s">
        <v>36</v>
      </c>
      <c r="C13" s="3" t="s">
        <v>41</v>
      </c>
      <c r="D13" s="3" t="s">
        <v>25</v>
      </c>
      <c r="E13" s="4" t="s">
        <v>11</v>
      </c>
      <c r="F13" s="18" t="s">
        <v>42</v>
      </c>
      <c r="G13" s="38">
        <v>64210</v>
      </c>
      <c r="H13" s="42">
        <v>1754000</v>
      </c>
      <c r="I13" s="40">
        <v>3</v>
      </c>
      <c r="J13" s="41">
        <v>0</v>
      </c>
      <c r="K13" s="40" t="s">
        <v>69</v>
      </c>
    </row>
    <row r="14" spans="1:11" s="40" customFormat="1" x14ac:dyDescent="0.35">
      <c r="A14" s="3" t="s">
        <v>32</v>
      </c>
      <c r="B14" s="3" t="s">
        <v>36</v>
      </c>
      <c r="C14" s="11" t="s">
        <v>39</v>
      </c>
      <c r="D14" s="3" t="s">
        <v>25</v>
      </c>
      <c r="E14" s="4" t="s">
        <v>11</v>
      </c>
      <c r="F14" s="18" t="s">
        <v>42</v>
      </c>
      <c r="G14" s="38">
        <v>64210</v>
      </c>
      <c r="H14" s="42">
        <v>7586227</v>
      </c>
      <c r="I14" s="40">
        <v>4</v>
      </c>
      <c r="J14" s="41">
        <v>0</v>
      </c>
      <c r="K14" s="40" t="s">
        <v>69</v>
      </c>
    </row>
    <row r="15" spans="1:11" s="40" customFormat="1" x14ac:dyDescent="0.35">
      <c r="A15" s="11" t="s">
        <v>30</v>
      </c>
      <c r="B15" s="11" t="s">
        <v>36</v>
      </c>
      <c r="C15" s="11" t="s">
        <v>39</v>
      </c>
      <c r="D15" s="11" t="s">
        <v>25</v>
      </c>
      <c r="E15" s="4" t="s">
        <v>11</v>
      </c>
      <c r="F15" s="18" t="s">
        <v>42</v>
      </c>
      <c r="G15" s="38">
        <v>64210</v>
      </c>
      <c r="H15" s="42">
        <v>1081561</v>
      </c>
      <c r="I15" s="40">
        <v>3</v>
      </c>
      <c r="J15" s="41">
        <v>0</v>
      </c>
      <c r="K15" s="40" t="s">
        <v>69</v>
      </c>
    </row>
    <row r="16" spans="1:11" s="40" customFormat="1" x14ac:dyDescent="0.35">
      <c r="A16" s="8" t="s">
        <v>19</v>
      </c>
      <c r="B16" s="9" t="s">
        <v>36</v>
      </c>
      <c r="C16" s="8" t="s">
        <v>40</v>
      </c>
      <c r="D16" s="8" t="s">
        <v>25</v>
      </c>
      <c r="E16" s="4" t="s">
        <v>11</v>
      </c>
      <c r="F16" s="18" t="s">
        <v>42</v>
      </c>
      <c r="G16" s="38">
        <v>64210</v>
      </c>
      <c r="H16" s="39">
        <v>1414572</v>
      </c>
      <c r="I16" s="40">
        <v>4</v>
      </c>
      <c r="J16" s="41">
        <v>0</v>
      </c>
      <c r="K16" s="40" t="s">
        <v>69</v>
      </c>
    </row>
    <row r="17" spans="1:11" s="40" customFormat="1" x14ac:dyDescent="0.35">
      <c r="A17" s="3" t="s">
        <v>24</v>
      </c>
      <c r="B17" s="3" t="s">
        <v>36</v>
      </c>
      <c r="C17" s="3" t="s">
        <v>41</v>
      </c>
      <c r="D17" s="3" t="s">
        <v>25</v>
      </c>
      <c r="E17" s="4" t="s">
        <v>11</v>
      </c>
      <c r="F17" s="18" t="s">
        <v>42</v>
      </c>
      <c r="G17" s="38">
        <v>64210</v>
      </c>
      <c r="H17" s="42">
        <f>4699770+4604660</f>
        <v>9304430</v>
      </c>
      <c r="I17" s="40">
        <v>9</v>
      </c>
      <c r="J17" s="41">
        <v>0</v>
      </c>
      <c r="K17" s="40" t="s">
        <v>69</v>
      </c>
    </row>
    <row r="18" spans="1:11" s="40" customFormat="1" x14ac:dyDescent="0.35">
      <c r="A18" s="8" t="s">
        <v>18</v>
      </c>
      <c r="B18" s="14" t="s">
        <v>36</v>
      </c>
      <c r="C18" s="8" t="s">
        <v>40</v>
      </c>
      <c r="D18" s="8" t="s">
        <v>26</v>
      </c>
      <c r="E18" s="4" t="s">
        <v>11</v>
      </c>
      <c r="F18" s="18" t="s">
        <v>42</v>
      </c>
      <c r="G18" s="38">
        <v>64210</v>
      </c>
      <c r="H18" s="39">
        <v>0</v>
      </c>
      <c r="I18" s="40">
        <v>0</v>
      </c>
      <c r="J18" s="41">
        <v>0</v>
      </c>
      <c r="K18" s="40" t="s">
        <v>69</v>
      </c>
    </row>
    <row r="19" spans="1:11" s="40" customFormat="1" x14ac:dyDescent="0.35">
      <c r="A19" s="3" t="s">
        <v>58</v>
      </c>
      <c r="B19" s="3" t="s">
        <v>36</v>
      </c>
      <c r="C19" s="3" t="s">
        <v>65</v>
      </c>
      <c r="D19" s="3" t="s">
        <v>25</v>
      </c>
      <c r="E19" s="4" t="s">
        <v>11</v>
      </c>
      <c r="F19" s="18" t="s">
        <v>46</v>
      </c>
      <c r="G19" s="38">
        <v>64210</v>
      </c>
      <c r="H19" s="43">
        <v>1857698</v>
      </c>
      <c r="I19" s="40">
        <v>12</v>
      </c>
      <c r="J19" s="41">
        <v>0</v>
      </c>
      <c r="K19" s="40" t="s">
        <v>69</v>
      </c>
    </row>
    <row r="20" spans="1:11" s="40" customFormat="1" x14ac:dyDescent="0.35">
      <c r="A20" s="3" t="s">
        <v>13</v>
      </c>
      <c r="B20" s="3" t="s">
        <v>37</v>
      </c>
      <c r="C20" s="11" t="s">
        <v>39</v>
      </c>
      <c r="D20" s="3" t="s">
        <v>25</v>
      </c>
      <c r="E20" s="4" t="s">
        <v>11</v>
      </c>
      <c r="F20" s="18" t="s">
        <v>46</v>
      </c>
      <c r="G20" s="38">
        <v>56061</v>
      </c>
      <c r="H20" s="43">
        <v>1018160</v>
      </c>
      <c r="I20" s="40">
        <v>1</v>
      </c>
      <c r="J20" s="41">
        <v>0</v>
      </c>
      <c r="K20" s="40" t="s">
        <v>69</v>
      </c>
    </row>
    <row r="21" spans="1:11" s="40" customFormat="1" x14ac:dyDescent="0.35">
      <c r="A21" s="8" t="s">
        <v>17</v>
      </c>
      <c r="B21" s="9" t="s">
        <v>37</v>
      </c>
      <c r="C21" s="8" t="s">
        <v>40</v>
      </c>
      <c r="D21" s="8" t="s">
        <v>25</v>
      </c>
      <c r="E21" s="4" t="s">
        <v>11</v>
      </c>
      <c r="F21" s="18" t="s">
        <v>46</v>
      </c>
      <c r="G21" s="38">
        <v>56061</v>
      </c>
      <c r="H21" s="39">
        <v>0</v>
      </c>
      <c r="I21" s="40">
        <v>5</v>
      </c>
      <c r="J21" s="41">
        <v>0</v>
      </c>
      <c r="K21" s="40" t="s">
        <v>69</v>
      </c>
    </row>
    <row r="22" spans="1:11" s="40" customFormat="1" x14ac:dyDescent="0.35">
      <c r="A22" s="11" t="s">
        <v>22</v>
      </c>
      <c r="B22" s="11" t="s">
        <v>37</v>
      </c>
      <c r="C22" s="11" t="s">
        <v>40</v>
      </c>
      <c r="D22" s="11" t="s">
        <v>25</v>
      </c>
      <c r="E22" s="4" t="s">
        <v>11</v>
      </c>
      <c r="F22" s="18" t="s">
        <v>46</v>
      </c>
      <c r="G22" s="38">
        <v>56061</v>
      </c>
      <c r="H22" s="39">
        <v>549454</v>
      </c>
      <c r="I22" s="40">
        <v>9</v>
      </c>
      <c r="J22" s="41">
        <v>0</v>
      </c>
      <c r="K22" s="40" t="s">
        <v>69</v>
      </c>
    </row>
    <row r="23" spans="1:11" s="40" customFormat="1" x14ac:dyDescent="0.35">
      <c r="A23" s="3" t="s">
        <v>49</v>
      </c>
      <c r="B23" s="3" t="s">
        <v>37</v>
      </c>
      <c r="C23" s="3" t="s">
        <v>41</v>
      </c>
      <c r="D23" s="3" t="s">
        <v>25</v>
      </c>
      <c r="E23" s="4" t="s">
        <v>11</v>
      </c>
      <c r="F23" s="18" t="s">
        <v>46</v>
      </c>
      <c r="G23" s="38">
        <v>56061</v>
      </c>
      <c r="H23" s="43">
        <f>810225+145674+314690+3126+81526</f>
        <v>1355241</v>
      </c>
      <c r="I23" s="40">
        <v>2</v>
      </c>
      <c r="J23" s="41">
        <v>0</v>
      </c>
      <c r="K23" s="40" t="s">
        <v>69</v>
      </c>
    </row>
    <row r="24" spans="1:11" s="40" customFormat="1" x14ac:dyDescent="0.35">
      <c r="A24" s="3" t="s">
        <v>49</v>
      </c>
      <c r="B24" s="3" t="s">
        <v>37</v>
      </c>
      <c r="C24" s="3" t="s">
        <v>41</v>
      </c>
      <c r="D24" s="3" t="s">
        <v>25</v>
      </c>
      <c r="E24" s="4" t="s">
        <v>11</v>
      </c>
      <c r="F24" s="18" t="s">
        <v>46</v>
      </c>
      <c r="G24" s="38">
        <v>56061</v>
      </c>
      <c r="H24" s="43">
        <f>810225+145674+314690+3126+81526</f>
        <v>1355241</v>
      </c>
      <c r="I24" s="40">
        <v>2</v>
      </c>
      <c r="J24" s="41">
        <v>0</v>
      </c>
      <c r="K24" s="40" t="s">
        <v>69</v>
      </c>
    </row>
    <row r="25" spans="1:11" s="40" customFormat="1" x14ac:dyDescent="0.35">
      <c r="A25" s="3" t="s">
        <v>52</v>
      </c>
      <c r="B25" s="3" t="s">
        <v>37</v>
      </c>
      <c r="C25" s="3" t="s">
        <v>41</v>
      </c>
      <c r="D25" s="3" t="s">
        <v>25</v>
      </c>
      <c r="E25" s="4" t="s">
        <v>11</v>
      </c>
      <c r="F25" s="18" t="s">
        <v>46</v>
      </c>
      <c r="G25" s="38">
        <v>56061</v>
      </c>
      <c r="H25" s="43">
        <f>115382+199114+203720+85407</f>
        <v>603623</v>
      </c>
      <c r="I25" s="40">
        <v>7</v>
      </c>
      <c r="J25" s="41">
        <v>0</v>
      </c>
      <c r="K25" s="40" t="s">
        <v>69</v>
      </c>
    </row>
    <row r="26" spans="1:11" s="40" customFormat="1" x14ac:dyDescent="0.35">
      <c r="A26" s="3" t="s">
        <v>56</v>
      </c>
      <c r="B26" s="3" t="s">
        <v>37</v>
      </c>
      <c r="C26" s="3" t="s">
        <v>64</v>
      </c>
      <c r="D26" s="3" t="s">
        <v>25</v>
      </c>
      <c r="E26" s="4" t="s">
        <v>11</v>
      </c>
      <c r="F26" s="18" t="s">
        <v>46</v>
      </c>
      <c r="G26" s="38">
        <v>56061</v>
      </c>
      <c r="H26" s="42">
        <v>10276320</v>
      </c>
      <c r="I26" s="40">
        <v>3</v>
      </c>
      <c r="J26" s="41">
        <v>0</v>
      </c>
      <c r="K26" s="40" t="s">
        <v>69</v>
      </c>
    </row>
    <row r="27" spans="1:11" s="40" customFormat="1" x14ac:dyDescent="0.35">
      <c r="A27" s="3" t="s">
        <v>59</v>
      </c>
      <c r="B27" s="3" t="s">
        <v>37</v>
      </c>
      <c r="C27" s="3" t="s">
        <v>65</v>
      </c>
      <c r="D27" s="3" t="s">
        <v>25</v>
      </c>
      <c r="E27" s="4" t="s">
        <v>11</v>
      </c>
      <c r="F27" s="18" t="s">
        <v>46</v>
      </c>
      <c r="G27" s="38">
        <v>56061</v>
      </c>
      <c r="H27" s="42">
        <v>2438425</v>
      </c>
      <c r="I27" s="40">
        <v>2</v>
      </c>
      <c r="J27" s="41">
        <v>0</v>
      </c>
      <c r="K27" s="40" t="s">
        <v>69</v>
      </c>
    </row>
    <row r="28" spans="1:11" s="40" customFormat="1" x14ac:dyDescent="0.35">
      <c r="A28" s="3" t="s">
        <v>12</v>
      </c>
      <c r="B28" s="3" t="s">
        <v>37</v>
      </c>
      <c r="C28" s="11" t="s">
        <v>39</v>
      </c>
      <c r="D28" s="3" t="s">
        <v>25</v>
      </c>
      <c r="E28" s="4" t="s">
        <v>11</v>
      </c>
      <c r="F28" s="44" t="s">
        <v>47</v>
      </c>
      <c r="G28" s="38">
        <v>56061</v>
      </c>
      <c r="H28" s="43">
        <v>1018160</v>
      </c>
      <c r="I28" s="40">
        <v>4</v>
      </c>
      <c r="J28" s="41">
        <v>0</v>
      </c>
      <c r="K28" s="40" t="s">
        <v>69</v>
      </c>
    </row>
    <row r="29" spans="1:11" s="40" customFormat="1" x14ac:dyDescent="0.35">
      <c r="A29" s="3" t="s">
        <v>60</v>
      </c>
      <c r="B29" s="3" t="s">
        <v>37</v>
      </c>
      <c r="C29" s="3" t="s">
        <v>65</v>
      </c>
      <c r="D29" s="3" t="s">
        <v>25</v>
      </c>
      <c r="E29" s="4" t="s">
        <v>11</v>
      </c>
      <c r="F29" s="44" t="s">
        <v>47</v>
      </c>
      <c r="G29" s="38">
        <v>56061</v>
      </c>
      <c r="H29" s="42">
        <v>420222</v>
      </c>
      <c r="I29" s="40">
        <v>5</v>
      </c>
      <c r="J29" s="41">
        <v>0</v>
      </c>
      <c r="K29" s="40" t="s">
        <v>69</v>
      </c>
    </row>
    <row r="30" spans="1:11" s="40" customFormat="1" x14ac:dyDescent="0.35">
      <c r="A30" s="8" t="s">
        <v>16</v>
      </c>
      <c r="B30" s="14" t="s">
        <v>37</v>
      </c>
      <c r="C30" s="8" t="s">
        <v>40</v>
      </c>
      <c r="D30" s="8" t="s">
        <v>25</v>
      </c>
      <c r="E30" s="4" t="s">
        <v>11</v>
      </c>
      <c r="F30" s="44" t="s">
        <v>47</v>
      </c>
      <c r="G30" s="38">
        <v>56061</v>
      </c>
      <c r="H30" s="39">
        <v>2163040</v>
      </c>
      <c r="I30" s="40">
        <v>2</v>
      </c>
      <c r="J30" s="41">
        <v>0</v>
      </c>
      <c r="K30" s="40" t="s">
        <v>69</v>
      </c>
    </row>
    <row r="31" spans="1:11" s="40" customFormat="1" x14ac:dyDescent="0.35">
      <c r="A31" s="8" t="s">
        <v>21</v>
      </c>
      <c r="B31" s="8" t="s">
        <v>37</v>
      </c>
      <c r="C31" s="8" t="s">
        <v>40</v>
      </c>
      <c r="D31" s="8" t="s">
        <v>25</v>
      </c>
      <c r="E31" s="4" t="s">
        <v>11</v>
      </c>
      <c r="F31" s="44" t="s">
        <v>47</v>
      </c>
      <c r="G31" s="38">
        <v>56061</v>
      </c>
      <c r="H31" s="45">
        <v>-437054</v>
      </c>
      <c r="I31" s="40">
        <v>5</v>
      </c>
      <c r="J31" s="41">
        <v>0</v>
      </c>
      <c r="K31" s="40" t="s">
        <v>69</v>
      </c>
    </row>
    <row r="32" spans="1:11" s="40" customFormat="1" x14ac:dyDescent="0.35">
      <c r="A32" s="11" t="s">
        <v>51</v>
      </c>
      <c r="B32" s="11" t="s">
        <v>37</v>
      </c>
      <c r="C32" s="3" t="s">
        <v>41</v>
      </c>
      <c r="D32" s="11" t="s">
        <v>25</v>
      </c>
      <c r="E32" s="4" t="s">
        <v>11</v>
      </c>
      <c r="F32" s="44" t="s">
        <v>47</v>
      </c>
      <c r="G32" s="38">
        <v>56061</v>
      </c>
      <c r="H32" s="42">
        <f>270430+59684+21923000</f>
        <v>22253114</v>
      </c>
      <c r="I32" s="40">
        <v>4</v>
      </c>
      <c r="J32" s="41">
        <v>0</v>
      </c>
      <c r="K32" s="40" t="s">
        <v>69</v>
      </c>
    </row>
    <row r="33" spans="1:11" x14ac:dyDescent="0.35">
      <c r="A33" s="3" t="s">
        <v>55</v>
      </c>
      <c r="B33" s="3" t="s">
        <v>37</v>
      </c>
      <c r="C33" s="3" t="s">
        <v>64</v>
      </c>
      <c r="D33" s="3" t="s">
        <v>25</v>
      </c>
      <c r="E33" s="4" t="s">
        <v>11</v>
      </c>
      <c r="F33" s="15" t="s">
        <v>47</v>
      </c>
      <c r="G33" s="5">
        <v>56061</v>
      </c>
      <c r="H33" s="19">
        <v>1346760</v>
      </c>
      <c r="I33" s="6">
        <v>5</v>
      </c>
      <c r="J33" s="7">
        <v>0</v>
      </c>
      <c r="K33" s="6" t="s">
        <v>69</v>
      </c>
    </row>
    <row r="34" spans="1:11" x14ac:dyDescent="0.35">
      <c r="A34" s="3" t="s">
        <v>61</v>
      </c>
      <c r="B34" s="3" t="s">
        <v>37</v>
      </c>
      <c r="C34" s="3" t="s">
        <v>65</v>
      </c>
      <c r="D34" s="3" t="s">
        <v>66</v>
      </c>
      <c r="E34" s="4" t="s">
        <v>11</v>
      </c>
      <c r="F34" s="15" t="s">
        <v>47</v>
      </c>
      <c r="G34" s="5">
        <v>56061</v>
      </c>
      <c r="H34" s="19">
        <v>698815</v>
      </c>
      <c r="I34" s="6">
        <v>5</v>
      </c>
      <c r="J34" s="7">
        <v>0</v>
      </c>
      <c r="K34" s="6" t="s">
        <v>69</v>
      </c>
    </row>
    <row r="35" spans="1:11" x14ac:dyDescent="0.35">
      <c r="A35" s="3" t="s">
        <v>62</v>
      </c>
      <c r="B35" s="3" t="s">
        <v>37</v>
      </c>
      <c r="C35" s="3" t="s">
        <v>65</v>
      </c>
      <c r="D35" s="3" t="s">
        <v>26</v>
      </c>
      <c r="E35" s="4" t="s">
        <v>11</v>
      </c>
      <c r="F35" s="15" t="s">
        <v>47</v>
      </c>
      <c r="G35" s="5">
        <v>56061</v>
      </c>
      <c r="H35" s="19">
        <v>580865</v>
      </c>
      <c r="I35" s="6">
        <v>3</v>
      </c>
      <c r="J35" s="7">
        <v>0</v>
      </c>
      <c r="K35" s="6" t="s">
        <v>69</v>
      </c>
    </row>
    <row r="36" spans="1:11" x14ac:dyDescent="0.35">
      <c r="A36" s="3" t="s">
        <v>61</v>
      </c>
      <c r="B36" s="3" t="s">
        <v>37</v>
      </c>
      <c r="C36" s="3" t="s">
        <v>65</v>
      </c>
      <c r="D36" s="3" t="s">
        <v>26</v>
      </c>
      <c r="E36" s="4" t="s">
        <v>11</v>
      </c>
      <c r="F36" s="15" t="s">
        <v>47</v>
      </c>
      <c r="G36" s="5">
        <v>56061</v>
      </c>
      <c r="H36" s="19">
        <v>153156</v>
      </c>
      <c r="I36" s="6">
        <v>3</v>
      </c>
      <c r="J36" s="7">
        <v>0</v>
      </c>
      <c r="K36" s="6" t="s">
        <v>69</v>
      </c>
    </row>
    <row r="37" spans="1:11" x14ac:dyDescent="0.35">
      <c r="A37" s="12"/>
      <c r="B37" s="12"/>
      <c r="C37" s="12"/>
      <c r="D37" s="12"/>
    </row>
    <row r="38" spans="1:11" x14ac:dyDescent="0.35">
      <c r="A38" s="12"/>
      <c r="B38" s="12"/>
      <c r="C38" s="12"/>
      <c r="D38" s="12"/>
    </row>
    <row r="39" spans="1:11" x14ac:dyDescent="0.35">
      <c r="A39" s="12"/>
      <c r="B39" s="12"/>
      <c r="C39" s="12"/>
      <c r="D39" s="12"/>
    </row>
  </sheetData>
  <hyperlinks>
    <hyperlink ref="E2" r:id="rId1" xr:uid="{DC204655-A4DF-4730-A185-234244EC0AA4}"/>
    <hyperlink ref="E31" r:id="rId2" xr:uid="{48C06BCD-C256-4D52-8A23-F85F574B4425}"/>
    <hyperlink ref="E14" r:id="rId3" xr:uid="{40057644-308B-4D83-A287-34CEEE6BEEDF}"/>
    <hyperlink ref="E18" r:id="rId4" xr:uid="{6DDBAAAF-1902-4CCF-9153-61681C85D13C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205E1-A61A-4BE1-A464-475F9077FC2D}">
  <dimension ref="A1:P30"/>
  <sheetViews>
    <sheetView zoomScale="80" zoomScaleNormal="80" workbookViewId="0">
      <selection activeCell="L31" sqref="L31"/>
    </sheetView>
  </sheetViews>
  <sheetFormatPr defaultRowHeight="14.5" x14ac:dyDescent="0.35"/>
  <cols>
    <col min="1" max="1" width="24.54296875" style="22" bestFit="1" customWidth="1"/>
    <col min="2" max="2" width="16.54296875" style="22" bestFit="1" customWidth="1"/>
    <col min="3" max="3" width="9.1796875" style="22"/>
    <col min="4" max="15" width="16.453125" style="22" customWidth="1"/>
    <col min="16" max="16" width="13.81640625" style="22" bestFit="1" customWidth="1"/>
    <col min="17" max="248" width="9.1796875" style="22"/>
    <col min="249" max="249" width="24.54296875" style="22" bestFit="1" customWidth="1"/>
    <col min="250" max="250" width="16.54296875" style="22" bestFit="1" customWidth="1"/>
    <col min="251" max="251" width="15.81640625" style="22" bestFit="1" customWidth="1"/>
    <col min="252" max="252" width="13.26953125" style="22" bestFit="1" customWidth="1"/>
    <col min="253" max="253" width="16.7265625" style="22" bestFit="1" customWidth="1"/>
    <col min="254" max="254" width="16" style="22" bestFit="1" customWidth="1"/>
    <col min="255" max="255" width="13.453125" style="22" bestFit="1" customWidth="1"/>
    <col min="256" max="256" width="14.7265625" style="22" bestFit="1" customWidth="1"/>
    <col min="257" max="257" width="14.81640625" style="22" bestFit="1" customWidth="1"/>
    <col min="258" max="258" width="0" style="22" hidden="1" customWidth="1"/>
    <col min="259" max="504" width="9.1796875" style="22"/>
    <col min="505" max="505" width="24.54296875" style="22" bestFit="1" customWidth="1"/>
    <col min="506" max="506" width="16.54296875" style="22" bestFit="1" customWidth="1"/>
    <col min="507" max="507" width="15.81640625" style="22" bestFit="1" customWidth="1"/>
    <col min="508" max="508" width="13.26953125" style="22" bestFit="1" customWidth="1"/>
    <col min="509" max="509" width="16.7265625" style="22" bestFit="1" customWidth="1"/>
    <col min="510" max="510" width="16" style="22" bestFit="1" customWidth="1"/>
    <col min="511" max="511" width="13.453125" style="22" bestFit="1" customWidth="1"/>
    <col min="512" max="512" width="14.7265625" style="22" bestFit="1" customWidth="1"/>
    <col min="513" max="513" width="14.81640625" style="22" bestFit="1" customWidth="1"/>
    <col min="514" max="514" width="0" style="22" hidden="1" customWidth="1"/>
    <col min="515" max="760" width="9.1796875" style="22"/>
    <col min="761" max="761" width="24.54296875" style="22" bestFit="1" customWidth="1"/>
    <col min="762" max="762" width="16.54296875" style="22" bestFit="1" customWidth="1"/>
    <col min="763" max="763" width="15.81640625" style="22" bestFit="1" customWidth="1"/>
    <col min="764" max="764" width="13.26953125" style="22" bestFit="1" customWidth="1"/>
    <col min="765" max="765" width="16.7265625" style="22" bestFit="1" customWidth="1"/>
    <col min="766" max="766" width="16" style="22" bestFit="1" customWidth="1"/>
    <col min="767" max="767" width="13.453125" style="22" bestFit="1" customWidth="1"/>
    <col min="768" max="768" width="14.7265625" style="22" bestFit="1" customWidth="1"/>
    <col min="769" max="769" width="14.81640625" style="22" bestFit="1" customWidth="1"/>
    <col min="770" max="770" width="0" style="22" hidden="1" customWidth="1"/>
    <col min="771" max="1016" width="9.1796875" style="22"/>
    <col min="1017" max="1017" width="24.54296875" style="22" bestFit="1" customWidth="1"/>
    <col min="1018" max="1018" width="16.54296875" style="22" bestFit="1" customWidth="1"/>
    <col min="1019" max="1019" width="15.81640625" style="22" bestFit="1" customWidth="1"/>
    <col min="1020" max="1020" width="13.26953125" style="22" bestFit="1" customWidth="1"/>
    <col min="1021" max="1021" width="16.7265625" style="22" bestFit="1" customWidth="1"/>
    <col min="1022" max="1022" width="16" style="22" bestFit="1" customWidth="1"/>
    <col min="1023" max="1023" width="13.453125" style="22" bestFit="1" customWidth="1"/>
    <col min="1024" max="1024" width="14.7265625" style="22" bestFit="1" customWidth="1"/>
    <col min="1025" max="1025" width="14.81640625" style="22" bestFit="1" customWidth="1"/>
    <col min="1026" max="1026" width="0" style="22" hidden="1" customWidth="1"/>
    <col min="1027" max="1272" width="9.1796875" style="22"/>
    <col min="1273" max="1273" width="24.54296875" style="22" bestFit="1" customWidth="1"/>
    <col min="1274" max="1274" width="16.54296875" style="22" bestFit="1" customWidth="1"/>
    <col min="1275" max="1275" width="15.81640625" style="22" bestFit="1" customWidth="1"/>
    <col min="1276" max="1276" width="13.26953125" style="22" bestFit="1" customWidth="1"/>
    <col min="1277" max="1277" width="16.7265625" style="22" bestFit="1" customWidth="1"/>
    <col min="1278" max="1278" width="16" style="22" bestFit="1" customWidth="1"/>
    <col min="1279" max="1279" width="13.453125" style="22" bestFit="1" customWidth="1"/>
    <col min="1280" max="1280" width="14.7265625" style="22" bestFit="1" customWidth="1"/>
    <col min="1281" max="1281" width="14.81640625" style="22" bestFit="1" customWidth="1"/>
    <col min="1282" max="1282" width="0" style="22" hidden="1" customWidth="1"/>
    <col min="1283" max="1528" width="9.1796875" style="22"/>
    <col min="1529" max="1529" width="24.54296875" style="22" bestFit="1" customWidth="1"/>
    <col min="1530" max="1530" width="16.54296875" style="22" bestFit="1" customWidth="1"/>
    <col min="1531" max="1531" width="15.81640625" style="22" bestFit="1" customWidth="1"/>
    <col min="1532" max="1532" width="13.26953125" style="22" bestFit="1" customWidth="1"/>
    <col min="1533" max="1533" width="16.7265625" style="22" bestFit="1" customWidth="1"/>
    <col min="1534" max="1534" width="16" style="22" bestFit="1" customWidth="1"/>
    <col min="1535" max="1535" width="13.453125" style="22" bestFit="1" customWidth="1"/>
    <col min="1536" max="1536" width="14.7265625" style="22" bestFit="1" customWidth="1"/>
    <col min="1537" max="1537" width="14.81640625" style="22" bestFit="1" customWidth="1"/>
    <col min="1538" max="1538" width="0" style="22" hidden="1" customWidth="1"/>
    <col min="1539" max="1784" width="9.1796875" style="22"/>
    <col min="1785" max="1785" width="24.54296875" style="22" bestFit="1" customWidth="1"/>
    <col min="1786" max="1786" width="16.54296875" style="22" bestFit="1" customWidth="1"/>
    <col min="1787" max="1787" width="15.81640625" style="22" bestFit="1" customWidth="1"/>
    <col min="1788" max="1788" width="13.26953125" style="22" bestFit="1" customWidth="1"/>
    <col min="1789" max="1789" width="16.7265625" style="22" bestFit="1" customWidth="1"/>
    <col min="1790" max="1790" width="16" style="22" bestFit="1" customWidth="1"/>
    <col min="1791" max="1791" width="13.453125" style="22" bestFit="1" customWidth="1"/>
    <col min="1792" max="1792" width="14.7265625" style="22" bestFit="1" customWidth="1"/>
    <col min="1793" max="1793" width="14.81640625" style="22" bestFit="1" customWidth="1"/>
    <col min="1794" max="1794" width="0" style="22" hidden="1" customWidth="1"/>
    <col min="1795" max="2040" width="9.1796875" style="22"/>
    <col min="2041" max="2041" width="24.54296875" style="22" bestFit="1" customWidth="1"/>
    <col min="2042" max="2042" width="16.54296875" style="22" bestFit="1" customWidth="1"/>
    <col min="2043" max="2043" width="15.81640625" style="22" bestFit="1" customWidth="1"/>
    <col min="2044" max="2044" width="13.26953125" style="22" bestFit="1" customWidth="1"/>
    <col min="2045" max="2045" width="16.7265625" style="22" bestFit="1" customWidth="1"/>
    <col min="2046" max="2046" width="16" style="22" bestFit="1" customWidth="1"/>
    <col min="2047" max="2047" width="13.453125" style="22" bestFit="1" customWidth="1"/>
    <col min="2048" max="2048" width="14.7265625" style="22" bestFit="1" customWidth="1"/>
    <col min="2049" max="2049" width="14.81640625" style="22" bestFit="1" customWidth="1"/>
    <col min="2050" max="2050" width="0" style="22" hidden="1" customWidth="1"/>
    <col min="2051" max="2296" width="9.1796875" style="22"/>
    <col min="2297" max="2297" width="24.54296875" style="22" bestFit="1" customWidth="1"/>
    <col min="2298" max="2298" width="16.54296875" style="22" bestFit="1" customWidth="1"/>
    <col min="2299" max="2299" width="15.81640625" style="22" bestFit="1" customWidth="1"/>
    <col min="2300" max="2300" width="13.26953125" style="22" bestFit="1" customWidth="1"/>
    <col min="2301" max="2301" width="16.7265625" style="22" bestFit="1" customWidth="1"/>
    <col min="2302" max="2302" width="16" style="22" bestFit="1" customWidth="1"/>
    <col min="2303" max="2303" width="13.453125" style="22" bestFit="1" customWidth="1"/>
    <col min="2304" max="2304" width="14.7265625" style="22" bestFit="1" customWidth="1"/>
    <col min="2305" max="2305" width="14.81640625" style="22" bestFit="1" customWidth="1"/>
    <col min="2306" max="2306" width="0" style="22" hidden="1" customWidth="1"/>
    <col min="2307" max="2552" width="9.1796875" style="22"/>
    <col min="2553" max="2553" width="24.54296875" style="22" bestFit="1" customWidth="1"/>
    <col min="2554" max="2554" width="16.54296875" style="22" bestFit="1" customWidth="1"/>
    <col min="2555" max="2555" width="15.81640625" style="22" bestFit="1" customWidth="1"/>
    <col min="2556" max="2556" width="13.26953125" style="22" bestFit="1" customWidth="1"/>
    <col min="2557" max="2557" width="16.7265625" style="22" bestFit="1" customWidth="1"/>
    <col min="2558" max="2558" width="16" style="22" bestFit="1" customWidth="1"/>
    <col min="2559" max="2559" width="13.453125" style="22" bestFit="1" customWidth="1"/>
    <col min="2560" max="2560" width="14.7265625" style="22" bestFit="1" customWidth="1"/>
    <col min="2561" max="2561" width="14.81640625" style="22" bestFit="1" customWidth="1"/>
    <col min="2562" max="2562" width="0" style="22" hidden="1" customWidth="1"/>
    <col min="2563" max="2808" width="9.1796875" style="22"/>
    <col min="2809" max="2809" width="24.54296875" style="22" bestFit="1" customWidth="1"/>
    <col min="2810" max="2810" width="16.54296875" style="22" bestFit="1" customWidth="1"/>
    <col min="2811" max="2811" width="15.81640625" style="22" bestFit="1" customWidth="1"/>
    <col min="2812" max="2812" width="13.26953125" style="22" bestFit="1" customWidth="1"/>
    <col min="2813" max="2813" width="16.7265625" style="22" bestFit="1" customWidth="1"/>
    <col min="2814" max="2814" width="16" style="22" bestFit="1" customWidth="1"/>
    <col min="2815" max="2815" width="13.453125" style="22" bestFit="1" customWidth="1"/>
    <col min="2816" max="2816" width="14.7265625" style="22" bestFit="1" customWidth="1"/>
    <col min="2817" max="2817" width="14.81640625" style="22" bestFit="1" customWidth="1"/>
    <col min="2818" max="2818" width="0" style="22" hidden="1" customWidth="1"/>
    <col min="2819" max="3064" width="9.1796875" style="22"/>
    <col min="3065" max="3065" width="24.54296875" style="22" bestFit="1" customWidth="1"/>
    <col min="3066" max="3066" width="16.54296875" style="22" bestFit="1" customWidth="1"/>
    <col min="3067" max="3067" width="15.81640625" style="22" bestFit="1" customWidth="1"/>
    <col min="3068" max="3068" width="13.26953125" style="22" bestFit="1" customWidth="1"/>
    <col min="3069" max="3069" width="16.7265625" style="22" bestFit="1" customWidth="1"/>
    <col min="3070" max="3070" width="16" style="22" bestFit="1" customWidth="1"/>
    <col min="3071" max="3071" width="13.453125" style="22" bestFit="1" customWidth="1"/>
    <col min="3072" max="3072" width="14.7265625" style="22" bestFit="1" customWidth="1"/>
    <col min="3073" max="3073" width="14.81640625" style="22" bestFit="1" customWidth="1"/>
    <col min="3074" max="3074" width="0" style="22" hidden="1" customWidth="1"/>
    <col min="3075" max="3320" width="9.1796875" style="22"/>
    <col min="3321" max="3321" width="24.54296875" style="22" bestFit="1" customWidth="1"/>
    <col min="3322" max="3322" width="16.54296875" style="22" bestFit="1" customWidth="1"/>
    <col min="3323" max="3323" width="15.81640625" style="22" bestFit="1" customWidth="1"/>
    <col min="3324" max="3324" width="13.26953125" style="22" bestFit="1" customWidth="1"/>
    <col min="3325" max="3325" width="16.7265625" style="22" bestFit="1" customWidth="1"/>
    <col min="3326" max="3326" width="16" style="22" bestFit="1" customWidth="1"/>
    <col min="3327" max="3327" width="13.453125" style="22" bestFit="1" customWidth="1"/>
    <col min="3328" max="3328" width="14.7265625" style="22" bestFit="1" customWidth="1"/>
    <col min="3329" max="3329" width="14.81640625" style="22" bestFit="1" customWidth="1"/>
    <col min="3330" max="3330" width="0" style="22" hidden="1" customWidth="1"/>
    <col min="3331" max="3576" width="9.1796875" style="22"/>
    <col min="3577" max="3577" width="24.54296875" style="22" bestFit="1" customWidth="1"/>
    <col min="3578" max="3578" width="16.54296875" style="22" bestFit="1" customWidth="1"/>
    <col min="3579" max="3579" width="15.81640625" style="22" bestFit="1" customWidth="1"/>
    <col min="3580" max="3580" width="13.26953125" style="22" bestFit="1" customWidth="1"/>
    <col min="3581" max="3581" width="16.7265625" style="22" bestFit="1" customWidth="1"/>
    <col min="3582" max="3582" width="16" style="22" bestFit="1" customWidth="1"/>
    <col min="3583" max="3583" width="13.453125" style="22" bestFit="1" customWidth="1"/>
    <col min="3584" max="3584" width="14.7265625" style="22" bestFit="1" customWidth="1"/>
    <col min="3585" max="3585" width="14.81640625" style="22" bestFit="1" customWidth="1"/>
    <col min="3586" max="3586" width="0" style="22" hidden="1" customWidth="1"/>
    <col min="3587" max="3832" width="9.1796875" style="22"/>
    <col min="3833" max="3833" width="24.54296875" style="22" bestFit="1" customWidth="1"/>
    <col min="3834" max="3834" width="16.54296875" style="22" bestFit="1" customWidth="1"/>
    <col min="3835" max="3835" width="15.81640625" style="22" bestFit="1" customWidth="1"/>
    <col min="3836" max="3836" width="13.26953125" style="22" bestFit="1" customWidth="1"/>
    <col min="3837" max="3837" width="16.7265625" style="22" bestFit="1" customWidth="1"/>
    <col min="3838" max="3838" width="16" style="22" bestFit="1" customWidth="1"/>
    <col min="3839" max="3839" width="13.453125" style="22" bestFit="1" customWidth="1"/>
    <col min="3840" max="3840" width="14.7265625" style="22" bestFit="1" customWidth="1"/>
    <col min="3841" max="3841" width="14.81640625" style="22" bestFit="1" customWidth="1"/>
    <col min="3842" max="3842" width="0" style="22" hidden="1" customWidth="1"/>
    <col min="3843" max="4088" width="9.1796875" style="22"/>
    <col min="4089" max="4089" width="24.54296875" style="22" bestFit="1" customWidth="1"/>
    <col min="4090" max="4090" width="16.54296875" style="22" bestFit="1" customWidth="1"/>
    <col min="4091" max="4091" width="15.81640625" style="22" bestFit="1" customWidth="1"/>
    <col min="4092" max="4092" width="13.26953125" style="22" bestFit="1" customWidth="1"/>
    <col min="4093" max="4093" width="16.7265625" style="22" bestFit="1" customWidth="1"/>
    <col min="4094" max="4094" width="16" style="22" bestFit="1" customWidth="1"/>
    <col min="4095" max="4095" width="13.453125" style="22" bestFit="1" customWidth="1"/>
    <col min="4096" max="4096" width="14.7265625" style="22" bestFit="1" customWidth="1"/>
    <col min="4097" max="4097" width="14.81640625" style="22" bestFit="1" customWidth="1"/>
    <col min="4098" max="4098" width="0" style="22" hidden="1" customWidth="1"/>
    <col min="4099" max="4344" width="9.1796875" style="22"/>
    <col min="4345" max="4345" width="24.54296875" style="22" bestFit="1" customWidth="1"/>
    <col min="4346" max="4346" width="16.54296875" style="22" bestFit="1" customWidth="1"/>
    <col min="4347" max="4347" width="15.81640625" style="22" bestFit="1" customWidth="1"/>
    <col min="4348" max="4348" width="13.26953125" style="22" bestFit="1" customWidth="1"/>
    <col min="4349" max="4349" width="16.7265625" style="22" bestFit="1" customWidth="1"/>
    <col min="4350" max="4350" width="16" style="22" bestFit="1" customWidth="1"/>
    <col min="4351" max="4351" width="13.453125" style="22" bestFit="1" customWidth="1"/>
    <col min="4352" max="4352" width="14.7265625" style="22" bestFit="1" customWidth="1"/>
    <col min="4353" max="4353" width="14.81640625" style="22" bestFit="1" customWidth="1"/>
    <col min="4354" max="4354" width="0" style="22" hidden="1" customWidth="1"/>
    <col min="4355" max="4600" width="9.1796875" style="22"/>
    <col min="4601" max="4601" width="24.54296875" style="22" bestFit="1" customWidth="1"/>
    <col min="4602" max="4602" width="16.54296875" style="22" bestFit="1" customWidth="1"/>
    <col min="4603" max="4603" width="15.81640625" style="22" bestFit="1" customWidth="1"/>
    <col min="4604" max="4604" width="13.26953125" style="22" bestFit="1" customWidth="1"/>
    <col min="4605" max="4605" width="16.7265625" style="22" bestFit="1" customWidth="1"/>
    <col min="4606" max="4606" width="16" style="22" bestFit="1" customWidth="1"/>
    <col min="4607" max="4607" width="13.453125" style="22" bestFit="1" customWidth="1"/>
    <col min="4608" max="4608" width="14.7265625" style="22" bestFit="1" customWidth="1"/>
    <col min="4609" max="4609" width="14.81640625" style="22" bestFit="1" customWidth="1"/>
    <col min="4610" max="4610" width="0" style="22" hidden="1" customWidth="1"/>
    <col min="4611" max="4856" width="9.1796875" style="22"/>
    <col min="4857" max="4857" width="24.54296875" style="22" bestFit="1" customWidth="1"/>
    <col min="4858" max="4858" width="16.54296875" style="22" bestFit="1" customWidth="1"/>
    <col min="4859" max="4859" width="15.81640625" style="22" bestFit="1" customWidth="1"/>
    <col min="4860" max="4860" width="13.26953125" style="22" bestFit="1" customWidth="1"/>
    <col min="4861" max="4861" width="16.7265625" style="22" bestFit="1" customWidth="1"/>
    <col min="4862" max="4862" width="16" style="22" bestFit="1" customWidth="1"/>
    <col min="4863" max="4863" width="13.453125" style="22" bestFit="1" customWidth="1"/>
    <col min="4864" max="4864" width="14.7265625" style="22" bestFit="1" customWidth="1"/>
    <col min="4865" max="4865" width="14.81640625" style="22" bestFit="1" customWidth="1"/>
    <col min="4866" max="4866" width="0" style="22" hidden="1" customWidth="1"/>
    <col min="4867" max="5112" width="9.1796875" style="22"/>
    <col min="5113" max="5113" width="24.54296875" style="22" bestFit="1" customWidth="1"/>
    <col min="5114" max="5114" width="16.54296875" style="22" bestFit="1" customWidth="1"/>
    <col min="5115" max="5115" width="15.81640625" style="22" bestFit="1" customWidth="1"/>
    <col min="5116" max="5116" width="13.26953125" style="22" bestFit="1" customWidth="1"/>
    <col min="5117" max="5117" width="16.7265625" style="22" bestFit="1" customWidth="1"/>
    <col min="5118" max="5118" width="16" style="22" bestFit="1" customWidth="1"/>
    <col min="5119" max="5119" width="13.453125" style="22" bestFit="1" customWidth="1"/>
    <col min="5120" max="5120" width="14.7265625" style="22" bestFit="1" customWidth="1"/>
    <col min="5121" max="5121" width="14.81640625" style="22" bestFit="1" customWidth="1"/>
    <col min="5122" max="5122" width="0" style="22" hidden="1" customWidth="1"/>
    <col min="5123" max="5368" width="9.1796875" style="22"/>
    <col min="5369" max="5369" width="24.54296875" style="22" bestFit="1" customWidth="1"/>
    <col min="5370" max="5370" width="16.54296875" style="22" bestFit="1" customWidth="1"/>
    <col min="5371" max="5371" width="15.81640625" style="22" bestFit="1" customWidth="1"/>
    <col min="5372" max="5372" width="13.26953125" style="22" bestFit="1" customWidth="1"/>
    <col min="5373" max="5373" width="16.7265625" style="22" bestFit="1" customWidth="1"/>
    <col min="5374" max="5374" width="16" style="22" bestFit="1" customWidth="1"/>
    <col min="5375" max="5375" width="13.453125" style="22" bestFit="1" customWidth="1"/>
    <col min="5376" max="5376" width="14.7265625" style="22" bestFit="1" customWidth="1"/>
    <col min="5377" max="5377" width="14.81640625" style="22" bestFit="1" customWidth="1"/>
    <col min="5378" max="5378" width="0" style="22" hidden="1" customWidth="1"/>
    <col min="5379" max="5624" width="9.1796875" style="22"/>
    <col min="5625" max="5625" width="24.54296875" style="22" bestFit="1" customWidth="1"/>
    <col min="5626" max="5626" width="16.54296875" style="22" bestFit="1" customWidth="1"/>
    <col min="5627" max="5627" width="15.81640625" style="22" bestFit="1" customWidth="1"/>
    <col min="5628" max="5628" width="13.26953125" style="22" bestFit="1" customWidth="1"/>
    <col min="5629" max="5629" width="16.7265625" style="22" bestFit="1" customWidth="1"/>
    <col min="5630" max="5630" width="16" style="22" bestFit="1" customWidth="1"/>
    <col min="5631" max="5631" width="13.453125" style="22" bestFit="1" customWidth="1"/>
    <col min="5632" max="5632" width="14.7265625" style="22" bestFit="1" customWidth="1"/>
    <col min="5633" max="5633" width="14.81640625" style="22" bestFit="1" customWidth="1"/>
    <col min="5634" max="5634" width="0" style="22" hidden="1" customWidth="1"/>
    <col min="5635" max="5880" width="9.1796875" style="22"/>
    <col min="5881" max="5881" width="24.54296875" style="22" bestFit="1" customWidth="1"/>
    <col min="5882" max="5882" width="16.54296875" style="22" bestFit="1" customWidth="1"/>
    <col min="5883" max="5883" width="15.81640625" style="22" bestFit="1" customWidth="1"/>
    <col min="5884" max="5884" width="13.26953125" style="22" bestFit="1" customWidth="1"/>
    <col min="5885" max="5885" width="16.7265625" style="22" bestFit="1" customWidth="1"/>
    <col min="5886" max="5886" width="16" style="22" bestFit="1" customWidth="1"/>
    <col min="5887" max="5887" width="13.453125" style="22" bestFit="1" customWidth="1"/>
    <col min="5888" max="5888" width="14.7265625" style="22" bestFit="1" customWidth="1"/>
    <col min="5889" max="5889" width="14.81640625" style="22" bestFit="1" customWidth="1"/>
    <col min="5890" max="5890" width="0" style="22" hidden="1" customWidth="1"/>
    <col min="5891" max="6136" width="9.1796875" style="22"/>
    <col min="6137" max="6137" width="24.54296875" style="22" bestFit="1" customWidth="1"/>
    <col min="6138" max="6138" width="16.54296875" style="22" bestFit="1" customWidth="1"/>
    <col min="6139" max="6139" width="15.81640625" style="22" bestFit="1" customWidth="1"/>
    <col min="6140" max="6140" width="13.26953125" style="22" bestFit="1" customWidth="1"/>
    <col min="6141" max="6141" width="16.7265625" style="22" bestFit="1" customWidth="1"/>
    <col min="6142" max="6142" width="16" style="22" bestFit="1" customWidth="1"/>
    <col min="6143" max="6143" width="13.453125" style="22" bestFit="1" customWidth="1"/>
    <col min="6144" max="6144" width="14.7265625" style="22" bestFit="1" customWidth="1"/>
    <col min="6145" max="6145" width="14.81640625" style="22" bestFit="1" customWidth="1"/>
    <col min="6146" max="6146" width="0" style="22" hidden="1" customWidth="1"/>
    <col min="6147" max="6392" width="9.1796875" style="22"/>
    <col min="6393" max="6393" width="24.54296875" style="22" bestFit="1" customWidth="1"/>
    <col min="6394" max="6394" width="16.54296875" style="22" bestFit="1" customWidth="1"/>
    <col min="6395" max="6395" width="15.81640625" style="22" bestFit="1" customWidth="1"/>
    <col min="6396" max="6396" width="13.26953125" style="22" bestFit="1" customWidth="1"/>
    <col min="6397" max="6397" width="16.7265625" style="22" bestFit="1" customWidth="1"/>
    <col min="6398" max="6398" width="16" style="22" bestFit="1" customWidth="1"/>
    <col min="6399" max="6399" width="13.453125" style="22" bestFit="1" customWidth="1"/>
    <col min="6400" max="6400" width="14.7265625" style="22" bestFit="1" customWidth="1"/>
    <col min="6401" max="6401" width="14.81640625" style="22" bestFit="1" customWidth="1"/>
    <col min="6402" max="6402" width="0" style="22" hidden="1" customWidth="1"/>
    <col min="6403" max="6648" width="9.1796875" style="22"/>
    <col min="6649" max="6649" width="24.54296875" style="22" bestFit="1" customWidth="1"/>
    <col min="6650" max="6650" width="16.54296875" style="22" bestFit="1" customWidth="1"/>
    <col min="6651" max="6651" width="15.81640625" style="22" bestFit="1" customWidth="1"/>
    <col min="6652" max="6652" width="13.26953125" style="22" bestFit="1" customWidth="1"/>
    <col min="6653" max="6653" width="16.7265625" style="22" bestFit="1" customWidth="1"/>
    <col min="6654" max="6654" width="16" style="22" bestFit="1" customWidth="1"/>
    <col min="6655" max="6655" width="13.453125" style="22" bestFit="1" customWidth="1"/>
    <col min="6656" max="6656" width="14.7265625" style="22" bestFit="1" customWidth="1"/>
    <col min="6657" max="6657" width="14.81640625" style="22" bestFit="1" customWidth="1"/>
    <col min="6658" max="6658" width="0" style="22" hidden="1" customWidth="1"/>
    <col min="6659" max="6904" width="9.1796875" style="22"/>
    <col min="6905" max="6905" width="24.54296875" style="22" bestFit="1" customWidth="1"/>
    <col min="6906" max="6906" width="16.54296875" style="22" bestFit="1" customWidth="1"/>
    <col min="6907" max="6907" width="15.81640625" style="22" bestFit="1" customWidth="1"/>
    <col min="6908" max="6908" width="13.26953125" style="22" bestFit="1" customWidth="1"/>
    <col min="6909" max="6909" width="16.7265625" style="22" bestFit="1" customWidth="1"/>
    <col min="6910" max="6910" width="16" style="22" bestFit="1" customWidth="1"/>
    <col min="6911" max="6911" width="13.453125" style="22" bestFit="1" customWidth="1"/>
    <col min="6912" max="6912" width="14.7265625" style="22" bestFit="1" customWidth="1"/>
    <col min="6913" max="6913" width="14.81640625" style="22" bestFit="1" customWidth="1"/>
    <col min="6914" max="6914" width="0" style="22" hidden="1" customWidth="1"/>
    <col min="6915" max="7160" width="9.1796875" style="22"/>
    <col min="7161" max="7161" width="24.54296875" style="22" bestFit="1" customWidth="1"/>
    <col min="7162" max="7162" width="16.54296875" style="22" bestFit="1" customWidth="1"/>
    <col min="7163" max="7163" width="15.81640625" style="22" bestFit="1" customWidth="1"/>
    <col min="7164" max="7164" width="13.26953125" style="22" bestFit="1" customWidth="1"/>
    <col min="7165" max="7165" width="16.7265625" style="22" bestFit="1" customWidth="1"/>
    <col min="7166" max="7166" width="16" style="22" bestFit="1" customWidth="1"/>
    <col min="7167" max="7167" width="13.453125" style="22" bestFit="1" customWidth="1"/>
    <col min="7168" max="7168" width="14.7265625" style="22" bestFit="1" customWidth="1"/>
    <col min="7169" max="7169" width="14.81640625" style="22" bestFit="1" customWidth="1"/>
    <col min="7170" max="7170" width="0" style="22" hidden="1" customWidth="1"/>
    <col min="7171" max="7416" width="9.1796875" style="22"/>
    <col min="7417" max="7417" width="24.54296875" style="22" bestFit="1" customWidth="1"/>
    <col min="7418" max="7418" width="16.54296875" style="22" bestFit="1" customWidth="1"/>
    <col min="7419" max="7419" width="15.81640625" style="22" bestFit="1" customWidth="1"/>
    <col min="7420" max="7420" width="13.26953125" style="22" bestFit="1" customWidth="1"/>
    <col min="7421" max="7421" width="16.7265625" style="22" bestFit="1" customWidth="1"/>
    <col min="7422" max="7422" width="16" style="22" bestFit="1" customWidth="1"/>
    <col min="7423" max="7423" width="13.453125" style="22" bestFit="1" customWidth="1"/>
    <col min="7424" max="7424" width="14.7265625" style="22" bestFit="1" customWidth="1"/>
    <col min="7425" max="7425" width="14.81640625" style="22" bestFit="1" customWidth="1"/>
    <col min="7426" max="7426" width="0" style="22" hidden="1" customWidth="1"/>
    <col min="7427" max="7672" width="9.1796875" style="22"/>
    <col min="7673" max="7673" width="24.54296875" style="22" bestFit="1" customWidth="1"/>
    <col min="7674" max="7674" width="16.54296875" style="22" bestFit="1" customWidth="1"/>
    <col min="7675" max="7675" width="15.81640625" style="22" bestFit="1" customWidth="1"/>
    <col min="7676" max="7676" width="13.26953125" style="22" bestFit="1" customWidth="1"/>
    <col min="7677" max="7677" width="16.7265625" style="22" bestFit="1" customWidth="1"/>
    <col min="7678" max="7678" width="16" style="22" bestFit="1" customWidth="1"/>
    <col min="7679" max="7679" width="13.453125" style="22" bestFit="1" customWidth="1"/>
    <col min="7680" max="7680" width="14.7265625" style="22" bestFit="1" customWidth="1"/>
    <col min="7681" max="7681" width="14.81640625" style="22" bestFit="1" customWidth="1"/>
    <col min="7682" max="7682" width="0" style="22" hidden="1" customWidth="1"/>
    <col min="7683" max="7928" width="9.1796875" style="22"/>
    <col min="7929" max="7929" width="24.54296875" style="22" bestFit="1" customWidth="1"/>
    <col min="7930" max="7930" width="16.54296875" style="22" bestFit="1" customWidth="1"/>
    <col min="7931" max="7931" width="15.81640625" style="22" bestFit="1" customWidth="1"/>
    <col min="7932" max="7932" width="13.26953125" style="22" bestFit="1" customWidth="1"/>
    <col min="7933" max="7933" width="16.7265625" style="22" bestFit="1" customWidth="1"/>
    <col min="7934" max="7934" width="16" style="22" bestFit="1" customWidth="1"/>
    <col min="7935" max="7935" width="13.453125" style="22" bestFit="1" customWidth="1"/>
    <col min="7936" max="7936" width="14.7265625" style="22" bestFit="1" customWidth="1"/>
    <col min="7937" max="7937" width="14.81640625" style="22" bestFit="1" customWidth="1"/>
    <col min="7938" max="7938" width="0" style="22" hidden="1" customWidth="1"/>
    <col min="7939" max="8184" width="9.1796875" style="22"/>
    <col min="8185" max="8185" width="24.54296875" style="22" bestFit="1" customWidth="1"/>
    <col min="8186" max="8186" width="16.54296875" style="22" bestFit="1" customWidth="1"/>
    <col min="8187" max="8187" width="15.81640625" style="22" bestFit="1" customWidth="1"/>
    <col min="8188" max="8188" width="13.26953125" style="22" bestFit="1" customWidth="1"/>
    <col min="8189" max="8189" width="16.7265625" style="22" bestFit="1" customWidth="1"/>
    <col min="8190" max="8190" width="16" style="22" bestFit="1" customWidth="1"/>
    <col min="8191" max="8191" width="13.453125" style="22" bestFit="1" customWidth="1"/>
    <col min="8192" max="8192" width="14.7265625" style="22" bestFit="1" customWidth="1"/>
    <col min="8193" max="8193" width="14.81640625" style="22" bestFit="1" customWidth="1"/>
    <col min="8194" max="8194" width="0" style="22" hidden="1" customWidth="1"/>
    <col min="8195" max="8440" width="9.1796875" style="22"/>
    <col min="8441" max="8441" width="24.54296875" style="22" bestFit="1" customWidth="1"/>
    <col min="8442" max="8442" width="16.54296875" style="22" bestFit="1" customWidth="1"/>
    <col min="8443" max="8443" width="15.81640625" style="22" bestFit="1" customWidth="1"/>
    <col min="8444" max="8444" width="13.26953125" style="22" bestFit="1" customWidth="1"/>
    <col min="8445" max="8445" width="16.7265625" style="22" bestFit="1" customWidth="1"/>
    <col min="8446" max="8446" width="16" style="22" bestFit="1" customWidth="1"/>
    <col min="8447" max="8447" width="13.453125" style="22" bestFit="1" customWidth="1"/>
    <col min="8448" max="8448" width="14.7265625" style="22" bestFit="1" customWidth="1"/>
    <col min="8449" max="8449" width="14.81640625" style="22" bestFit="1" customWidth="1"/>
    <col min="8450" max="8450" width="0" style="22" hidden="1" customWidth="1"/>
    <col min="8451" max="8696" width="9.1796875" style="22"/>
    <col min="8697" max="8697" width="24.54296875" style="22" bestFit="1" customWidth="1"/>
    <col min="8698" max="8698" width="16.54296875" style="22" bestFit="1" customWidth="1"/>
    <col min="8699" max="8699" width="15.81640625" style="22" bestFit="1" customWidth="1"/>
    <col min="8700" max="8700" width="13.26953125" style="22" bestFit="1" customWidth="1"/>
    <col min="8701" max="8701" width="16.7265625" style="22" bestFit="1" customWidth="1"/>
    <col min="8702" max="8702" width="16" style="22" bestFit="1" customWidth="1"/>
    <col min="8703" max="8703" width="13.453125" style="22" bestFit="1" customWidth="1"/>
    <col min="8704" max="8704" width="14.7265625" style="22" bestFit="1" customWidth="1"/>
    <col min="8705" max="8705" width="14.81640625" style="22" bestFit="1" customWidth="1"/>
    <col min="8706" max="8706" width="0" style="22" hidden="1" customWidth="1"/>
    <col min="8707" max="8952" width="9.1796875" style="22"/>
    <col min="8953" max="8953" width="24.54296875" style="22" bestFit="1" customWidth="1"/>
    <col min="8954" max="8954" width="16.54296875" style="22" bestFit="1" customWidth="1"/>
    <col min="8955" max="8955" width="15.81640625" style="22" bestFit="1" customWidth="1"/>
    <col min="8956" max="8956" width="13.26953125" style="22" bestFit="1" customWidth="1"/>
    <col min="8957" max="8957" width="16.7265625" style="22" bestFit="1" customWidth="1"/>
    <col min="8958" max="8958" width="16" style="22" bestFit="1" customWidth="1"/>
    <col min="8959" max="8959" width="13.453125" style="22" bestFit="1" customWidth="1"/>
    <col min="8960" max="8960" width="14.7265625" style="22" bestFit="1" customWidth="1"/>
    <col min="8961" max="8961" width="14.81640625" style="22" bestFit="1" customWidth="1"/>
    <col min="8962" max="8962" width="0" style="22" hidden="1" customWidth="1"/>
    <col min="8963" max="9208" width="9.1796875" style="22"/>
    <col min="9209" max="9209" width="24.54296875" style="22" bestFit="1" customWidth="1"/>
    <col min="9210" max="9210" width="16.54296875" style="22" bestFit="1" customWidth="1"/>
    <col min="9211" max="9211" width="15.81640625" style="22" bestFit="1" customWidth="1"/>
    <col min="9212" max="9212" width="13.26953125" style="22" bestFit="1" customWidth="1"/>
    <col min="9213" max="9213" width="16.7265625" style="22" bestFit="1" customWidth="1"/>
    <col min="9214" max="9214" width="16" style="22" bestFit="1" customWidth="1"/>
    <col min="9215" max="9215" width="13.453125" style="22" bestFit="1" customWidth="1"/>
    <col min="9216" max="9216" width="14.7265625" style="22" bestFit="1" customWidth="1"/>
    <col min="9217" max="9217" width="14.81640625" style="22" bestFit="1" customWidth="1"/>
    <col min="9218" max="9218" width="0" style="22" hidden="1" customWidth="1"/>
    <col min="9219" max="9464" width="9.1796875" style="22"/>
    <col min="9465" max="9465" width="24.54296875" style="22" bestFit="1" customWidth="1"/>
    <col min="9466" max="9466" width="16.54296875" style="22" bestFit="1" customWidth="1"/>
    <col min="9467" max="9467" width="15.81640625" style="22" bestFit="1" customWidth="1"/>
    <col min="9468" max="9468" width="13.26953125" style="22" bestFit="1" customWidth="1"/>
    <col min="9469" max="9469" width="16.7265625" style="22" bestFit="1" customWidth="1"/>
    <col min="9470" max="9470" width="16" style="22" bestFit="1" customWidth="1"/>
    <col min="9471" max="9471" width="13.453125" style="22" bestFit="1" customWidth="1"/>
    <col min="9472" max="9472" width="14.7265625" style="22" bestFit="1" customWidth="1"/>
    <col min="9473" max="9473" width="14.81640625" style="22" bestFit="1" customWidth="1"/>
    <col min="9474" max="9474" width="0" style="22" hidden="1" customWidth="1"/>
    <col min="9475" max="9720" width="9.1796875" style="22"/>
    <col min="9721" max="9721" width="24.54296875" style="22" bestFit="1" customWidth="1"/>
    <col min="9722" max="9722" width="16.54296875" style="22" bestFit="1" customWidth="1"/>
    <col min="9723" max="9723" width="15.81640625" style="22" bestFit="1" customWidth="1"/>
    <col min="9724" max="9724" width="13.26953125" style="22" bestFit="1" customWidth="1"/>
    <col min="9725" max="9725" width="16.7265625" style="22" bestFit="1" customWidth="1"/>
    <col min="9726" max="9726" width="16" style="22" bestFit="1" customWidth="1"/>
    <col min="9727" max="9727" width="13.453125" style="22" bestFit="1" customWidth="1"/>
    <col min="9728" max="9728" width="14.7265625" style="22" bestFit="1" customWidth="1"/>
    <col min="9729" max="9729" width="14.81640625" style="22" bestFit="1" customWidth="1"/>
    <col min="9730" max="9730" width="0" style="22" hidden="1" customWidth="1"/>
    <col min="9731" max="9976" width="9.1796875" style="22"/>
    <col min="9977" max="9977" width="24.54296875" style="22" bestFit="1" customWidth="1"/>
    <col min="9978" max="9978" width="16.54296875" style="22" bestFit="1" customWidth="1"/>
    <col min="9979" max="9979" width="15.81640625" style="22" bestFit="1" customWidth="1"/>
    <col min="9980" max="9980" width="13.26953125" style="22" bestFit="1" customWidth="1"/>
    <col min="9981" max="9981" width="16.7265625" style="22" bestFit="1" customWidth="1"/>
    <col min="9982" max="9982" width="16" style="22" bestFit="1" customWidth="1"/>
    <col min="9983" max="9983" width="13.453125" style="22" bestFit="1" customWidth="1"/>
    <col min="9984" max="9984" width="14.7265625" style="22" bestFit="1" customWidth="1"/>
    <col min="9985" max="9985" width="14.81640625" style="22" bestFit="1" customWidth="1"/>
    <col min="9986" max="9986" width="0" style="22" hidden="1" customWidth="1"/>
    <col min="9987" max="10232" width="9.1796875" style="22"/>
    <col min="10233" max="10233" width="24.54296875" style="22" bestFit="1" customWidth="1"/>
    <col min="10234" max="10234" width="16.54296875" style="22" bestFit="1" customWidth="1"/>
    <col min="10235" max="10235" width="15.81640625" style="22" bestFit="1" customWidth="1"/>
    <col min="10236" max="10236" width="13.26953125" style="22" bestFit="1" customWidth="1"/>
    <col min="10237" max="10237" width="16.7265625" style="22" bestFit="1" customWidth="1"/>
    <col min="10238" max="10238" width="16" style="22" bestFit="1" customWidth="1"/>
    <col min="10239" max="10239" width="13.453125" style="22" bestFit="1" customWidth="1"/>
    <col min="10240" max="10240" width="14.7265625" style="22" bestFit="1" customWidth="1"/>
    <col min="10241" max="10241" width="14.81640625" style="22" bestFit="1" customWidth="1"/>
    <col min="10242" max="10242" width="0" style="22" hidden="1" customWidth="1"/>
    <col min="10243" max="10488" width="9.1796875" style="22"/>
    <col min="10489" max="10489" width="24.54296875" style="22" bestFit="1" customWidth="1"/>
    <col min="10490" max="10490" width="16.54296875" style="22" bestFit="1" customWidth="1"/>
    <col min="10491" max="10491" width="15.81640625" style="22" bestFit="1" customWidth="1"/>
    <col min="10492" max="10492" width="13.26953125" style="22" bestFit="1" customWidth="1"/>
    <col min="10493" max="10493" width="16.7265625" style="22" bestFit="1" customWidth="1"/>
    <col min="10494" max="10494" width="16" style="22" bestFit="1" customWidth="1"/>
    <col min="10495" max="10495" width="13.453125" style="22" bestFit="1" customWidth="1"/>
    <col min="10496" max="10496" width="14.7265625" style="22" bestFit="1" customWidth="1"/>
    <col min="10497" max="10497" width="14.81640625" style="22" bestFit="1" customWidth="1"/>
    <col min="10498" max="10498" width="0" style="22" hidden="1" customWidth="1"/>
    <col min="10499" max="10744" width="9.1796875" style="22"/>
    <col min="10745" max="10745" width="24.54296875" style="22" bestFit="1" customWidth="1"/>
    <col min="10746" max="10746" width="16.54296875" style="22" bestFit="1" customWidth="1"/>
    <col min="10747" max="10747" width="15.81640625" style="22" bestFit="1" customWidth="1"/>
    <col min="10748" max="10748" width="13.26953125" style="22" bestFit="1" customWidth="1"/>
    <col min="10749" max="10749" width="16.7265625" style="22" bestFit="1" customWidth="1"/>
    <col min="10750" max="10750" width="16" style="22" bestFit="1" customWidth="1"/>
    <col min="10751" max="10751" width="13.453125" style="22" bestFit="1" customWidth="1"/>
    <col min="10752" max="10752" width="14.7265625" style="22" bestFit="1" customWidth="1"/>
    <col min="10753" max="10753" width="14.81640625" style="22" bestFit="1" customWidth="1"/>
    <col min="10754" max="10754" width="0" style="22" hidden="1" customWidth="1"/>
    <col min="10755" max="11000" width="9.1796875" style="22"/>
    <col min="11001" max="11001" width="24.54296875" style="22" bestFit="1" customWidth="1"/>
    <col min="11002" max="11002" width="16.54296875" style="22" bestFit="1" customWidth="1"/>
    <col min="11003" max="11003" width="15.81640625" style="22" bestFit="1" customWidth="1"/>
    <col min="11004" max="11004" width="13.26953125" style="22" bestFit="1" customWidth="1"/>
    <col min="11005" max="11005" width="16.7265625" style="22" bestFit="1" customWidth="1"/>
    <col min="11006" max="11006" width="16" style="22" bestFit="1" customWidth="1"/>
    <col min="11007" max="11007" width="13.453125" style="22" bestFit="1" customWidth="1"/>
    <col min="11008" max="11008" width="14.7265625" style="22" bestFit="1" customWidth="1"/>
    <col min="11009" max="11009" width="14.81640625" style="22" bestFit="1" customWidth="1"/>
    <col min="11010" max="11010" width="0" style="22" hidden="1" customWidth="1"/>
    <col min="11011" max="11256" width="9.1796875" style="22"/>
    <col min="11257" max="11257" width="24.54296875" style="22" bestFit="1" customWidth="1"/>
    <col min="11258" max="11258" width="16.54296875" style="22" bestFit="1" customWidth="1"/>
    <col min="11259" max="11259" width="15.81640625" style="22" bestFit="1" customWidth="1"/>
    <col min="11260" max="11260" width="13.26953125" style="22" bestFit="1" customWidth="1"/>
    <col min="11261" max="11261" width="16.7265625" style="22" bestFit="1" customWidth="1"/>
    <col min="11262" max="11262" width="16" style="22" bestFit="1" customWidth="1"/>
    <col min="11263" max="11263" width="13.453125" style="22" bestFit="1" customWidth="1"/>
    <col min="11264" max="11264" width="14.7265625" style="22" bestFit="1" customWidth="1"/>
    <col min="11265" max="11265" width="14.81640625" style="22" bestFit="1" customWidth="1"/>
    <col min="11266" max="11266" width="0" style="22" hidden="1" customWidth="1"/>
    <col min="11267" max="11512" width="9.1796875" style="22"/>
    <col min="11513" max="11513" width="24.54296875" style="22" bestFit="1" customWidth="1"/>
    <col min="11514" max="11514" width="16.54296875" style="22" bestFit="1" customWidth="1"/>
    <col min="11515" max="11515" width="15.81640625" style="22" bestFit="1" customWidth="1"/>
    <col min="11516" max="11516" width="13.26953125" style="22" bestFit="1" customWidth="1"/>
    <col min="11517" max="11517" width="16.7265625" style="22" bestFit="1" customWidth="1"/>
    <col min="11518" max="11518" width="16" style="22" bestFit="1" customWidth="1"/>
    <col min="11519" max="11519" width="13.453125" style="22" bestFit="1" customWidth="1"/>
    <col min="11520" max="11520" width="14.7265625" style="22" bestFit="1" customWidth="1"/>
    <col min="11521" max="11521" width="14.81640625" style="22" bestFit="1" customWidth="1"/>
    <col min="11522" max="11522" width="0" style="22" hidden="1" customWidth="1"/>
    <col min="11523" max="11768" width="9.1796875" style="22"/>
    <col min="11769" max="11769" width="24.54296875" style="22" bestFit="1" customWidth="1"/>
    <col min="11770" max="11770" width="16.54296875" style="22" bestFit="1" customWidth="1"/>
    <col min="11771" max="11771" width="15.81640625" style="22" bestFit="1" customWidth="1"/>
    <col min="11772" max="11772" width="13.26953125" style="22" bestFit="1" customWidth="1"/>
    <col min="11773" max="11773" width="16.7265625" style="22" bestFit="1" customWidth="1"/>
    <col min="11774" max="11774" width="16" style="22" bestFit="1" customWidth="1"/>
    <col min="11775" max="11775" width="13.453125" style="22" bestFit="1" customWidth="1"/>
    <col min="11776" max="11776" width="14.7265625" style="22" bestFit="1" customWidth="1"/>
    <col min="11777" max="11777" width="14.81640625" style="22" bestFit="1" customWidth="1"/>
    <col min="11778" max="11778" width="0" style="22" hidden="1" customWidth="1"/>
    <col min="11779" max="12024" width="9.1796875" style="22"/>
    <col min="12025" max="12025" width="24.54296875" style="22" bestFit="1" customWidth="1"/>
    <col min="12026" max="12026" width="16.54296875" style="22" bestFit="1" customWidth="1"/>
    <col min="12027" max="12027" width="15.81640625" style="22" bestFit="1" customWidth="1"/>
    <col min="12028" max="12028" width="13.26953125" style="22" bestFit="1" customWidth="1"/>
    <col min="12029" max="12029" width="16.7265625" style="22" bestFit="1" customWidth="1"/>
    <col min="12030" max="12030" width="16" style="22" bestFit="1" customWidth="1"/>
    <col min="12031" max="12031" width="13.453125" style="22" bestFit="1" customWidth="1"/>
    <col min="12032" max="12032" width="14.7265625" style="22" bestFit="1" customWidth="1"/>
    <col min="12033" max="12033" width="14.81640625" style="22" bestFit="1" customWidth="1"/>
    <col min="12034" max="12034" width="0" style="22" hidden="1" customWidth="1"/>
    <col min="12035" max="12280" width="9.1796875" style="22"/>
    <col min="12281" max="12281" width="24.54296875" style="22" bestFit="1" customWidth="1"/>
    <col min="12282" max="12282" width="16.54296875" style="22" bestFit="1" customWidth="1"/>
    <col min="12283" max="12283" width="15.81640625" style="22" bestFit="1" customWidth="1"/>
    <col min="12284" max="12284" width="13.26953125" style="22" bestFit="1" customWidth="1"/>
    <col min="12285" max="12285" width="16.7265625" style="22" bestFit="1" customWidth="1"/>
    <col min="12286" max="12286" width="16" style="22" bestFit="1" customWidth="1"/>
    <col min="12287" max="12287" width="13.453125" style="22" bestFit="1" customWidth="1"/>
    <col min="12288" max="12288" width="14.7265625" style="22" bestFit="1" customWidth="1"/>
    <col min="12289" max="12289" width="14.81640625" style="22" bestFit="1" customWidth="1"/>
    <col min="12290" max="12290" width="0" style="22" hidden="1" customWidth="1"/>
    <col min="12291" max="12536" width="9.1796875" style="22"/>
    <col min="12537" max="12537" width="24.54296875" style="22" bestFit="1" customWidth="1"/>
    <col min="12538" max="12538" width="16.54296875" style="22" bestFit="1" customWidth="1"/>
    <col min="12539" max="12539" width="15.81640625" style="22" bestFit="1" customWidth="1"/>
    <col min="12540" max="12540" width="13.26953125" style="22" bestFit="1" customWidth="1"/>
    <col min="12541" max="12541" width="16.7265625" style="22" bestFit="1" customWidth="1"/>
    <col min="12542" max="12542" width="16" style="22" bestFit="1" customWidth="1"/>
    <col min="12543" max="12543" width="13.453125" style="22" bestFit="1" customWidth="1"/>
    <col min="12544" max="12544" width="14.7265625" style="22" bestFit="1" customWidth="1"/>
    <col min="12545" max="12545" width="14.81640625" style="22" bestFit="1" customWidth="1"/>
    <col min="12546" max="12546" width="0" style="22" hidden="1" customWidth="1"/>
    <col min="12547" max="12792" width="9.1796875" style="22"/>
    <col min="12793" max="12793" width="24.54296875" style="22" bestFit="1" customWidth="1"/>
    <col min="12794" max="12794" width="16.54296875" style="22" bestFit="1" customWidth="1"/>
    <col min="12795" max="12795" width="15.81640625" style="22" bestFit="1" customWidth="1"/>
    <col min="12796" max="12796" width="13.26953125" style="22" bestFit="1" customWidth="1"/>
    <col min="12797" max="12797" width="16.7265625" style="22" bestFit="1" customWidth="1"/>
    <col min="12798" max="12798" width="16" style="22" bestFit="1" customWidth="1"/>
    <col min="12799" max="12799" width="13.453125" style="22" bestFit="1" customWidth="1"/>
    <col min="12800" max="12800" width="14.7265625" style="22" bestFit="1" customWidth="1"/>
    <col min="12801" max="12801" width="14.81640625" style="22" bestFit="1" customWidth="1"/>
    <col min="12802" max="12802" width="0" style="22" hidden="1" customWidth="1"/>
    <col min="12803" max="13048" width="9.1796875" style="22"/>
    <col min="13049" max="13049" width="24.54296875" style="22" bestFit="1" customWidth="1"/>
    <col min="13050" max="13050" width="16.54296875" style="22" bestFit="1" customWidth="1"/>
    <col min="13051" max="13051" width="15.81640625" style="22" bestFit="1" customWidth="1"/>
    <col min="13052" max="13052" width="13.26953125" style="22" bestFit="1" customWidth="1"/>
    <col min="13053" max="13053" width="16.7265625" style="22" bestFit="1" customWidth="1"/>
    <col min="13054" max="13054" width="16" style="22" bestFit="1" customWidth="1"/>
    <col min="13055" max="13055" width="13.453125" style="22" bestFit="1" customWidth="1"/>
    <col min="13056" max="13056" width="14.7265625" style="22" bestFit="1" customWidth="1"/>
    <col min="13057" max="13057" width="14.81640625" style="22" bestFit="1" customWidth="1"/>
    <col min="13058" max="13058" width="0" style="22" hidden="1" customWidth="1"/>
    <col min="13059" max="13304" width="9.1796875" style="22"/>
    <col min="13305" max="13305" width="24.54296875" style="22" bestFit="1" customWidth="1"/>
    <col min="13306" max="13306" width="16.54296875" style="22" bestFit="1" customWidth="1"/>
    <col min="13307" max="13307" width="15.81640625" style="22" bestFit="1" customWidth="1"/>
    <col min="13308" max="13308" width="13.26953125" style="22" bestFit="1" customWidth="1"/>
    <col min="13309" max="13309" width="16.7265625" style="22" bestFit="1" customWidth="1"/>
    <col min="13310" max="13310" width="16" style="22" bestFit="1" customWidth="1"/>
    <col min="13311" max="13311" width="13.453125" style="22" bestFit="1" customWidth="1"/>
    <col min="13312" max="13312" width="14.7265625" style="22" bestFit="1" customWidth="1"/>
    <col min="13313" max="13313" width="14.81640625" style="22" bestFit="1" customWidth="1"/>
    <col min="13314" max="13314" width="0" style="22" hidden="1" customWidth="1"/>
    <col min="13315" max="13560" width="9.1796875" style="22"/>
    <col min="13561" max="13561" width="24.54296875" style="22" bestFit="1" customWidth="1"/>
    <col min="13562" max="13562" width="16.54296875" style="22" bestFit="1" customWidth="1"/>
    <col min="13563" max="13563" width="15.81640625" style="22" bestFit="1" customWidth="1"/>
    <col min="13564" max="13564" width="13.26953125" style="22" bestFit="1" customWidth="1"/>
    <col min="13565" max="13565" width="16.7265625" style="22" bestFit="1" customWidth="1"/>
    <col min="13566" max="13566" width="16" style="22" bestFit="1" customWidth="1"/>
    <col min="13567" max="13567" width="13.453125" style="22" bestFit="1" customWidth="1"/>
    <col min="13568" max="13568" width="14.7265625" style="22" bestFit="1" customWidth="1"/>
    <col min="13569" max="13569" width="14.81640625" style="22" bestFit="1" customWidth="1"/>
    <col min="13570" max="13570" width="0" style="22" hidden="1" customWidth="1"/>
    <col min="13571" max="13816" width="9.1796875" style="22"/>
    <col min="13817" max="13817" width="24.54296875" style="22" bestFit="1" customWidth="1"/>
    <col min="13818" max="13818" width="16.54296875" style="22" bestFit="1" customWidth="1"/>
    <col min="13819" max="13819" width="15.81640625" style="22" bestFit="1" customWidth="1"/>
    <col min="13820" max="13820" width="13.26953125" style="22" bestFit="1" customWidth="1"/>
    <col min="13821" max="13821" width="16.7265625" style="22" bestFit="1" customWidth="1"/>
    <col min="13822" max="13822" width="16" style="22" bestFit="1" customWidth="1"/>
    <col min="13823" max="13823" width="13.453125" style="22" bestFit="1" customWidth="1"/>
    <col min="13824" max="13824" width="14.7265625" style="22" bestFit="1" customWidth="1"/>
    <col min="13825" max="13825" width="14.81640625" style="22" bestFit="1" customWidth="1"/>
    <col min="13826" max="13826" width="0" style="22" hidden="1" customWidth="1"/>
    <col min="13827" max="14072" width="9.1796875" style="22"/>
    <col min="14073" max="14073" width="24.54296875" style="22" bestFit="1" customWidth="1"/>
    <col min="14074" max="14074" width="16.54296875" style="22" bestFit="1" customWidth="1"/>
    <col min="14075" max="14075" width="15.81640625" style="22" bestFit="1" customWidth="1"/>
    <col min="14076" max="14076" width="13.26953125" style="22" bestFit="1" customWidth="1"/>
    <col min="14077" max="14077" width="16.7265625" style="22" bestFit="1" customWidth="1"/>
    <col min="14078" max="14078" width="16" style="22" bestFit="1" customWidth="1"/>
    <col min="14079" max="14079" width="13.453125" style="22" bestFit="1" customWidth="1"/>
    <col min="14080" max="14080" width="14.7265625" style="22" bestFit="1" customWidth="1"/>
    <col min="14081" max="14081" width="14.81640625" style="22" bestFit="1" customWidth="1"/>
    <col min="14082" max="14082" width="0" style="22" hidden="1" customWidth="1"/>
    <col min="14083" max="14328" width="9.1796875" style="22"/>
    <col min="14329" max="14329" width="24.54296875" style="22" bestFit="1" customWidth="1"/>
    <col min="14330" max="14330" width="16.54296875" style="22" bestFit="1" customWidth="1"/>
    <col min="14331" max="14331" width="15.81640625" style="22" bestFit="1" customWidth="1"/>
    <col min="14332" max="14332" width="13.26953125" style="22" bestFit="1" customWidth="1"/>
    <col min="14333" max="14333" width="16.7265625" style="22" bestFit="1" customWidth="1"/>
    <col min="14334" max="14334" width="16" style="22" bestFit="1" customWidth="1"/>
    <col min="14335" max="14335" width="13.453125" style="22" bestFit="1" customWidth="1"/>
    <col min="14336" max="14336" width="14.7265625" style="22" bestFit="1" customWidth="1"/>
    <col min="14337" max="14337" width="14.81640625" style="22" bestFit="1" customWidth="1"/>
    <col min="14338" max="14338" width="0" style="22" hidden="1" customWidth="1"/>
    <col min="14339" max="14584" width="9.1796875" style="22"/>
    <col min="14585" max="14585" width="24.54296875" style="22" bestFit="1" customWidth="1"/>
    <col min="14586" max="14586" width="16.54296875" style="22" bestFit="1" customWidth="1"/>
    <col min="14587" max="14587" width="15.81640625" style="22" bestFit="1" customWidth="1"/>
    <col min="14588" max="14588" width="13.26953125" style="22" bestFit="1" customWidth="1"/>
    <col min="14589" max="14589" width="16.7265625" style="22" bestFit="1" customWidth="1"/>
    <col min="14590" max="14590" width="16" style="22" bestFit="1" customWidth="1"/>
    <col min="14591" max="14591" width="13.453125" style="22" bestFit="1" customWidth="1"/>
    <col min="14592" max="14592" width="14.7265625" style="22" bestFit="1" customWidth="1"/>
    <col min="14593" max="14593" width="14.81640625" style="22" bestFit="1" customWidth="1"/>
    <col min="14594" max="14594" width="0" style="22" hidden="1" customWidth="1"/>
    <col min="14595" max="14840" width="9.1796875" style="22"/>
    <col min="14841" max="14841" width="24.54296875" style="22" bestFit="1" customWidth="1"/>
    <col min="14842" max="14842" width="16.54296875" style="22" bestFit="1" customWidth="1"/>
    <col min="14843" max="14843" width="15.81640625" style="22" bestFit="1" customWidth="1"/>
    <col min="14844" max="14844" width="13.26953125" style="22" bestFit="1" customWidth="1"/>
    <col min="14845" max="14845" width="16.7265625" style="22" bestFit="1" customWidth="1"/>
    <col min="14846" max="14846" width="16" style="22" bestFit="1" customWidth="1"/>
    <col min="14847" max="14847" width="13.453125" style="22" bestFit="1" customWidth="1"/>
    <col min="14848" max="14848" width="14.7265625" style="22" bestFit="1" customWidth="1"/>
    <col min="14849" max="14849" width="14.81640625" style="22" bestFit="1" customWidth="1"/>
    <col min="14850" max="14850" width="0" style="22" hidden="1" customWidth="1"/>
    <col min="14851" max="15096" width="9.1796875" style="22"/>
    <col min="15097" max="15097" width="24.54296875" style="22" bestFit="1" customWidth="1"/>
    <col min="15098" max="15098" width="16.54296875" style="22" bestFit="1" customWidth="1"/>
    <col min="15099" max="15099" width="15.81640625" style="22" bestFit="1" customWidth="1"/>
    <col min="15100" max="15100" width="13.26953125" style="22" bestFit="1" customWidth="1"/>
    <col min="15101" max="15101" width="16.7265625" style="22" bestFit="1" customWidth="1"/>
    <col min="15102" max="15102" width="16" style="22" bestFit="1" customWidth="1"/>
    <col min="15103" max="15103" width="13.453125" style="22" bestFit="1" customWidth="1"/>
    <col min="15104" max="15104" width="14.7265625" style="22" bestFit="1" customWidth="1"/>
    <col min="15105" max="15105" width="14.81640625" style="22" bestFit="1" customWidth="1"/>
    <col min="15106" max="15106" width="0" style="22" hidden="1" customWidth="1"/>
    <col min="15107" max="15352" width="9.1796875" style="22"/>
    <col min="15353" max="15353" width="24.54296875" style="22" bestFit="1" customWidth="1"/>
    <col min="15354" max="15354" width="16.54296875" style="22" bestFit="1" customWidth="1"/>
    <col min="15355" max="15355" width="15.81640625" style="22" bestFit="1" customWidth="1"/>
    <col min="15356" max="15356" width="13.26953125" style="22" bestFit="1" customWidth="1"/>
    <col min="15357" max="15357" width="16.7265625" style="22" bestFit="1" customWidth="1"/>
    <col min="15358" max="15358" width="16" style="22" bestFit="1" customWidth="1"/>
    <col min="15359" max="15359" width="13.453125" style="22" bestFit="1" customWidth="1"/>
    <col min="15360" max="15360" width="14.7265625" style="22" bestFit="1" customWidth="1"/>
    <col min="15361" max="15361" width="14.81640625" style="22" bestFit="1" customWidth="1"/>
    <col min="15362" max="15362" width="0" style="22" hidden="1" customWidth="1"/>
    <col min="15363" max="15608" width="9.1796875" style="22"/>
    <col min="15609" max="15609" width="24.54296875" style="22" bestFit="1" customWidth="1"/>
    <col min="15610" max="15610" width="16.54296875" style="22" bestFit="1" customWidth="1"/>
    <col min="15611" max="15611" width="15.81640625" style="22" bestFit="1" customWidth="1"/>
    <col min="15612" max="15612" width="13.26953125" style="22" bestFit="1" customWidth="1"/>
    <col min="15613" max="15613" width="16.7265625" style="22" bestFit="1" customWidth="1"/>
    <col min="15614" max="15614" width="16" style="22" bestFit="1" customWidth="1"/>
    <col min="15615" max="15615" width="13.453125" style="22" bestFit="1" customWidth="1"/>
    <col min="15616" max="15616" width="14.7265625" style="22" bestFit="1" customWidth="1"/>
    <col min="15617" max="15617" width="14.81640625" style="22" bestFit="1" customWidth="1"/>
    <col min="15618" max="15618" width="0" style="22" hidden="1" customWidth="1"/>
    <col min="15619" max="15864" width="9.1796875" style="22"/>
    <col min="15865" max="15865" width="24.54296875" style="22" bestFit="1" customWidth="1"/>
    <col min="15866" max="15866" width="16.54296875" style="22" bestFit="1" customWidth="1"/>
    <col min="15867" max="15867" width="15.81640625" style="22" bestFit="1" customWidth="1"/>
    <col min="15868" max="15868" width="13.26953125" style="22" bestFit="1" customWidth="1"/>
    <col min="15869" max="15869" width="16.7265625" style="22" bestFit="1" customWidth="1"/>
    <col min="15870" max="15870" width="16" style="22" bestFit="1" customWidth="1"/>
    <col min="15871" max="15871" width="13.453125" style="22" bestFit="1" customWidth="1"/>
    <col min="15872" max="15872" width="14.7265625" style="22" bestFit="1" customWidth="1"/>
    <col min="15873" max="15873" width="14.81640625" style="22" bestFit="1" customWidth="1"/>
    <col min="15874" max="15874" width="0" style="22" hidden="1" customWidth="1"/>
    <col min="15875" max="16120" width="9.1796875" style="22"/>
    <col min="16121" max="16121" width="24.54296875" style="22" bestFit="1" customWidth="1"/>
    <col min="16122" max="16122" width="16.54296875" style="22" bestFit="1" customWidth="1"/>
    <col min="16123" max="16123" width="15.81640625" style="22" bestFit="1" customWidth="1"/>
    <col min="16124" max="16124" width="13.26953125" style="22" bestFit="1" customWidth="1"/>
    <col min="16125" max="16125" width="16.7265625" style="22" bestFit="1" customWidth="1"/>
    <col min="16126" max="16126" width="16" style="22" bestFit="1" customWidth="1"/>
    <col min="16127" max="16127" width="13.453125" style="22" bestFit="1" customWidth="1"/>
    <col min="16128" max="16128" width="14.7265625" style="22" bestFit="1" customWidth="1"/>
    <col min="16129" max="16129" width="14.81640625" style="22" bestFit="1" customWidth="1"/>
    <col min="16130" max="16130" width="0" style="22" hidden="1" customWidth="1"/>
    <col min="16131" max="16384" width="9.1796875" style="22"/>
  </cols>
  <sheetData>
    <row r="1" spans="1:16" ht="18" x14ac:dyDescent="0.35">
      <c r="A1" s="21" t="s">
        <v>70</v>
      </c>
    </row>
    <row r="2" spans="1:16" ht="15" customHeight="1" x14ac:dyDescent="0.35">
      <c r="A2" s="23" t="s">
        <v>71</v>
      </c>
      <c r="B2" s="23" t="s">
        <v>72</v>
      </c>
      <c r="C2" s="23"/>
      <c r="D2" s="24" t="s">
        <v>73</v>
      </c>
      <c r="E2" s="24" t="s">
        <v>74</v>
      </c>
      <c r="F2" s="24" t="s">
        <v>75</v>
      </c>
      <c r="G2" s="24" t="s">
        <v>76</v>
      </c>
      <c r="H2" s="24"/>
      <c r="I2" s="24" t="s">
        <v>77</v>
      </c>
      <c r="J2" s="24" t="s">
        <v>78</v>
      </c>
      <c r="K2" s="24" t="s">
        <v>79</v>
      </c>
      <c r="L2" s="24" t="s">
        <v>80</v>
      </c>
      <c r="M2" s="24"/>
      <c r="N2" s="24"/>
      <c r="O2" s="24" t="s">
        <v>81</v>
      </c>
    </row>
    <row r="3" spans="1:16" s="27" customFormat="1" ht="84.75" customHeight="1" x14ac:dyDescent="0.35">
      <c r="A3" s="25" t="s">
        <v>82</v>
      </c>
      <c r="B3" s="26" t="s">
        <v>83</v>
      </c>
      <c r="D3" s="28" t="str">
        <f>'[1]Staff earning over £50k'!A4</f>
        <v>Joint Director for Planning and Economic Development</v>
      </c>
      <c r="E3" s="28" t="str">
        <f>'[1]Staff earning over £50k'!A11</f>
        <v>Policy, Strategy &amp; Economy Assistant Director</v>
      </c>
      <c r="F3" s="28" t="str">
        <f>'[1]Staff earning over £50k'!A12</f>
        <v>Assistant Director - Delivery</v>
      </c>
      <c r="G3" s="28" t="str">
        <f>'[1]Staff earning over £50k'!A16</f>
        <v>Built &amp; Natural Environment Manager</v>
      </c>
      <c r="H3" s="28" t="str">
        <f>'[1]Staff earning over £50k'!A18</f>
        <v>Design &amp; Development Officer - Public Practice</v>
      </c>
      <c r="I3" s="28" t="str">
        <f>'[1]Staff earning over £50k'!A21</f>
        <v>Strategy &amp; Economy Manager</v>
      </c>
      <c r="J3" s="28" t="str">
        <f>'[1]Staff earning over £50k'!A22</f>
        <v>Delivery Manager - Strategic Sites</v>
      </c>
      <c r="K3" s="28" t="str">
        <f>'[1]Staff earning over £50k'!A30</f>
        <v>Planning Policy Manager</v>
      </c>
      <c r="L3" s="28" t="str">
        <f>'[1]Staff earning over £50k'!A31</f>
        <v>Delivery Manager</v>
      </c>
      <c r="N3" s="28" t="s">
        <v>84</v>
      </c>
      <c r="O3" s="28" t="s">
        <v>84</v>
      </c>
    </row>
    <row r="4" spans="1:16" x14ac:dyDescent="0.35">
      <c r="A4" s="29" t="s">
        <v>85</v>
      </c>
      <c r="B4" s="30">
        <v>115865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>
        <f>B4</f>
        <v>115865</v>
      </c>
      <c r="O4" s="31"/>
      <c r="P4" s="31"/>
    </row>
    <row r="5" spans="1:16" x14ac:dyDescent="0.35">
      <c r="A5" s="29" t="s">
        <v>86</v>
      </c>
      <c r="B5" s="30">
        <v>1408102</v>
      </c>
      <c r="D5" s="31"/>
      <c r="E5" s="31"/>
      <c r="F5" s="31"/>
      <c r="G5" s="31">
        <f>B5</f>
        <v>1408102</v>
      </c>
      <c r="H5" s="31"/>
      <c r="I5" s="31"/>
      <c r="J5" s="31"/>
      <c r="K5" s="31"/>
      <c r="L5" s="31"/>
      <c r="M5" s="31"/>
      <c r="N5" s="31"/>
      <c r="O5" s="31"/>
      <c r="P5" s="31"/>
    </row>
    <row r="6" spans="1:16" x14ac:dyDescent="0.35">
      <c r="A6" s="29" t="s">
        <v>87</v>
      </c>
      <c r="B6" s="30">
        <v>-707590</v>
      </c>
      <c r="D6" s="31"/>
      <c r="E6" s="31"/>
      <c r="F6" s="31"/>
      <c r="G6" s="31"/>
      <c r="H6" s="31"/>
      <c r="I6" s="31"/>
      <c r="J6" s="31"/>
      <c r="K6" s="31"/>
      <c r="L6" s="31">
        <f>B6</f>
        <v>-707590</v>
      </c>
      <c r="M6" s="31"/>
      <c r="N6" s="31"/>
      <c r="O6" s="31"/>
      <c r="P6" s="31"/>
    </row>
    <row r="7" spans="1:16" x14ac:dyDescent="0.35">
      <c r="A7" s="29" t="s">
        <v>88</v>
      </c>
      <c r="B7" s="30">
        <v>549454</v>
      </c>
      <c r="D7" s="31"/>
      <c r="E7" s="31"/>
      <c r="F7" s="31"/>
      <c r="G7" s="31"/>
      <c r="H7" s="31"/>
      <c r="I7" s="31"/>
      <c r="J7" s="31">
        <f>B7</f>
        <v>549454</v>
      </c>
      <c r="K7" s="31"/>
      <c r="L7" s="31"/>
      <c r="M7" s="31"/>
      <c r="N7" s="31"/>
      <c r="O7" s="31"/>
      <c r="P7" s="31"/>
    </row>
    <row r="8" spans="1:16" x14ac:dyDescent="0.35">
      <c r="A8" s="29" t="s">
        <v>89</v>
      </c>
      <c r="B8" s="30">
        <v>179660</v>
      </c>
      <c r="D8" s="31"/>
      <c r="E8" s="31"/>
      <c r="F8" s="31">
        <f>B8</f>
        <v>179660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x14ac:dyDescent="0.35">
      <c r="A9" s="29" t="s">
        <v>90</v>
      </c>
      <c r="B9" s="30">
        <v>1804980</v>
      </c>
      <c r="D9" s="31"/>
      <c r="E9" s="31"/>
      <c r="F9" s="31"/>
      <c r="G9" s="31"/>
      <c r="H9" s="31"/>
      <c r="I9" s="31"/>
      <c r="J9" s="31"/>
      <c r="K9" s="31">
        <f>B9</f>
        <v>1804980</v>
      </c>
      <c r="L9" s="31"/>
      <c r="M9" s="31"/>
      <c r="N9" s="31"/>
      <c r="O9" s="31"/>
      <c r="P9" s="31"/>
    </row>
    <row r="10" spans="1:16" hidden="1" x14ac:dyDescent="0.35">
      <c r="A10" s="29" t="s">
        <v>91</v>
      </c>
      <c r="B10" s="30">
        <v>0</v>
      </c>
      <c r="D10" s="31"/>
      <c r="E10" s="31"/>
      <c r="F10" s="31"/>
      <c r="G10" s="31"/>
      <c r="H10" s="31"/>
      <c r="I10" s="31"/>
      <c r="J10" s="31"/>
      <c r="K10" s="31">
        <f t="shared" ref="K10:K12" si="0">B10</f>
        <v>0</v>
      </c>
      <c r="L10" s="31"/>
      <c r="M10" s="31"/>
      <c r="N10" s="31"/>
      <c r="O10" s="31"/>
      <c r="P10" s="31"/>
    </row>
    <row r="11" spans="1:16" hidden="1" x14ac:dyDescent="0.35">
      <c r="A11" s="29" t="s">
        <v>92</v>
      </c>
      <c r="B11" s="30">
        <v>0</v>
      </c>
      <c r="D11" s="31"/>
      <c r="E11" s="31"/>
      <c r="F11" s="31"/>
      <c r="G11" s="31"/>
      <c r="H11" s="31"/>
      <c r="I11" s="31"/>
      <c r="J11" s="31"/>
      <c r="K11" s="31">
        <f t="shared" si="0"/>
        <v>0</v>
      </c>
      <c r="L11" s="31"/>
      <c r="M11" s="31"/>
      <c r="N11" s="31"/>
      <c r="O11" s="31"/>
      <c r="P11" s="31"/>
    </row>
    <row r="12" spans="1:16" x14ac:dyDescent="0.35">
      <c r="A12" s="29" t="s">
        <v>93</v>
      </c>
      <c r="B12" s="30">
        <v>96160</v>
      </c>
      <c r="D12" s="31"/>
      <c r="E12" s="31"/>
      <c r="F12" s="31"/>
      <c r="G12" s="31"/>
      <c r="H12" s="31"/>
      <c r="I12" s="31"/>
      <c r="J12" s="31"/>
      <c r="K12" s="31">
        <f t="shared" si="0"/>
        <v>96160</v>
      </c>
      <c r="L12" s="31"/>
      <c r="M12" s="31"/>
      <c r="N12" s="31"/>
      <c r="O12" s="31"/>
      <c r="P12" s="31"/>
    </row>
    <row r="13" spans="1:16" x14ac:dyDescent="0.35">
      <c r="A13" s="29" t="s">
        <v>94</v>
      </c>
      <c r="B13" s="30">
        <v>261900</v>
      </c>
      <c r="D13" s="31"/>
      <c r="E13" s="31"/>
      <c r="F13" s="31"/>
      <c r="G13" s="31"/>
      <c r="H13" s="31"/>
      <c r="I13" s="31"/>
      <c r="J13" s="31"/>
      <c r="K13" s="31">
        <f>B13</f>
        <v>261900</v>
      </c>
      <c r="L13" s="31"/>
      <c r="M13" s="31"/>
      <c r="N13" s="31"/>
      <c r="O13" s="31"/>
      <c r="P13" s="31"/>
    </row>
    <row r="14" spans="1:16" hidden="1" x14ac:dyDescent="0.35">
      <c r="A14" s="29" t="s">
        <v>95</v>
      </c>
      <c r="B14" s="30"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idden="1" x14ac:dyDescent="0.35">
      <c r="A15" s="29" t="s">
        <v>96</v>
      </c>
      <c r="B15" s="30"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x14ac:dyDescent="0.35">
      <c r="A16" s="29" t="s">
        <v>97</v>
      </c>
      <c r="B16" s="30">
        <v>529178</v>
      </c>
      <c r="D16" s="31"/>
      <c r="E16" s="31"/>
      <c r="F16" s="31"/>
      <c r="G16" s="31"/>
      <c r="H16" s="31"/>
      <c r="I16" s="31"/>
      <c r="J16" s="31"/>
      <c r="K16" s="31"/>
      <c r="L16" s="31">
        <f>B16</f>
        <v>529178</v>
      </c>
      <c r="M16" s="31"/>
      <c r="N16" s="31"/>
      <c r="O16" s="31"/>
      <c r="P16" s="31"/>
    </row>
    <row r="17" spans="1:16" x14ac:dyDescent="0.35">
      <c r="A17" s="29" t="s">
        <v>98</v>
      </c>
      <c r="B17" s="30">
        <v>1755</v>
      </c>
      <c r="D17" s="31"/>
      <c r="E17" s="31"/>
      <c r="F17" s="31"/>
      <c r="G17" s="31"/>
      <c r="H17" s="31"/>
      <c r="I17" s="31"/>
      <c r="J17" s="31"/>
      <c r="K17" s="31"/>
      <c r="L17" s="31">
        <f>B17</f>
        <v>1755</v>
      </c>
      <c r="M17" s="31"/>
      <c r="N17" s="31"/>
      <c r="O17" s="31"/>
      <c r="P17" s="31"/>
    </row>
    <row r="18" spans="1:16" x14ac:dyDescent="0.35">
      <c r="A18" s="29" t="s">
        <v>99</v>
      </c>
      <c r="B18" s="30">
        <v>6470</v>
      </c>
      <c r="D18" s="31"/>
      <c r="E18" s="31"/>
      <c r="F18" s="31"/>
      <c r="G18" s="31">
        <f>B18</f>
        <v>6470</v>
      </c>
      <c r="H18" s="31"/>
      <c r="I18" s="31"/>
      <c r="J18" s="31"/>
      <c r="K18" s="31"/>
      <c r="L18" s="31"/>
      <c r="M18" s="31"/>
      <c r="N18" s="31"/>
      <c r="O18" s="31"/>
      <c r="P18" s="31"/>
    </row>
    <row r="19" spans="1:16" hidden="1" x14ac:dyDescent="0.35">
      <c r="A19" s="29" t="s">
        <v>100</v>
      </c>
      <c r="B19" s="30"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idden="1" x14ac:dyDescent="0.35">
      <c r="A20" s="29" t="s">
        <v>101</v>
      </c>
      <c r="B20" s="30"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hidden="1" x14ac:dyDescent="0.35">
      <c r="A21" s="29" t="s">
        <v>102</v>
      </c>
      <c r="B21" s="30"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x14ac:dyDescent="0.35">
      <c r="A22" s="29" t="s">
        <v>103</v>
      </c>
      <c r="B22" s="30">
        <v>842824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>
        <f>B22</f>
        <v>842824</v>
      </c>
      <c r="P22" s="31"/>
    </row>
    <row r="23" spans="1:16" x14ac:dyDescent="0.35">
      <c r="A23" s="29" t="s">
        <v>104</v>
      </c>
      <c r="B23" s="30">
        <v>2522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>
        <f>B23</f>
        <v>2522</v>
      </c>
      <c r="O23" s="31"/>
      <c r="P23" s="31"/>
    </row>
    <row r="24" spans="1:16" x14ac:dyDescent="0.35">
      <c r="A24" s="29" t="s">
        <v>105</v>
      </c>
      <c r="B24" s="30">
        <v>-260397</v>
      </c>
      <c r="D24" s="31"/>
      <c r="E24" s="31"/>
      <c r="F24" s="31"/>
      <c r="G24" s="31"/>
      <c r="H24" s="31"/>
      <c r="I24" s="31"/>
      <c r="J24" s="31"/>
      <c r="K24" s="31"/>
      <c r="L24" s="31">
        <f>B24</f>
        <v>-260397</v>
      </c>
      <c r="M24" s="31"/>
      <c r="N24" s="31"/>
      <c r="O24" s="31"/>
      <c r="P24" s="31"/>
    </row>
    <row r="25" spans="1:16" x14ac:dyDescent="0.35">
      <c r="A25" s="29" t="s">
        <v>106</v>
      </c>
      <c r="B25" s="30">
        <v>6608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>
        <f>B25</f>
        <v>6608</v>
      </c>
      <c r="O25" s="31"/>
      <c r="P25" s="31"/>
    </row>
    <row r="26" spans="1:16" hidden="1" x14ac:dyDescent="0.35">
      <c r="A26" s="29" t="s">
        <v>107</v>
      </c>
      <c r="B26" s="30"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idden="1" x14ac:dyDescent="0.35">
      <c r="A27" s="29" t="s">
        <v>108</v>
      </c>
      <c r="B27" s="30">
        <v>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x14ac:dyDescent="0.35">
      <c r="A28" s="32"/>
      <c r="B28" s="33"/>
      <c r="D28" s="34"/>
      <c r="E28" s="34"/>
      <c r="F28" s="34"/>
      <c r="G28" s="34"/>
      <c r="H28" s="34"/>
      <c r="I28" s="34"/>
      <c r="J28" s="34"/>
      <c r="K28" s="34"/>
      <c r="L28" s="34"/>
      <c r="M28" s="31"/>
      <c r="N28" s="34"/>
      <c r="O28" s="34"/>
      <c r="P28" s="31"/>
    </row>
    <row r="29" spans="1:16" x14ac:dyDescent="0.35">
      <c r="A29" s="35" t="s">
        <v>109</v>
      </c>
      <c r="B29" s="36">
        <v>4837491</v>
      </c>
      <c r="D29" s="31">
        <f>SUM(D4:D27)</f>
        <v>0</v>
      </c>
      <c r="E29" s="31">
        <f t="shared" ref="E29:O29" si="1">SUM(E4:E27)</f>
        <v>0</v>
      </c>
      <c r="F29" s="31">
        <f t="shared" si="1"/>
        <v>179660</v>
      </c>
      <c r="G29" s="31">
        <f t="shared" si="1"/>
        <v>1414572</v>
      </c>
      <c r="H29" s="31">
        <f t="shared" si="1"/>
        <v>0</v>
      </c>
      <c r="I29" s="31">
        <f t="shared" si="1"/>
        <v>0</v>
      </c>
      <c r="J29" s="31">
        <f t="shared" si="1"/>
        <v>549454</v>
      </c>
      <c r="K29" s="31">
        <f t="shared" si="1"/>
        <v>2163040</v>
      </c>
      <c r="L29" s="31">
        <f t="shared" si="1"/>
        <v>-437054</v>
      </c>
      <c r="M29" s="31"/>
      <c r="N29" s="31">
        <f t="shared" si="1"/>
        <v>124995</v>
      </c>
      <c r="O29" s="31">
        <f t="shared" si="1"/>
        <v>842824</v>
      </c>
      <c r="P29" s="31">
        <f>SUM(D29:O29)</f>
        <v>4837491</v>
      </c>
    </row>
    <row r="30" spans="1:16" x14ac:dyDescent="0.35">
      <c r="L30" s="37">
        <f>SUM(D29:L29)</f>
        <v>3869672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6B4350A8703345A6E880C04B4C000A" ma:contentTypeVersion="13" ma:contentTypeDescription="Create a new document." ma:contentTypeScope="" ma:versionID="e64e383a50163d1d0f1363f57c82494f">
  <xsd:schema xmlns:xsd="http://www.w3.org/2001/XMLSchema" xmlns:xs="http://www.w3.org/2001/XMLSchema" xmlns:p="http://schemas.microsoft.com/office/2006/metadata/properties" xmlns:ns3="6d1270b9-75a8-4436-89ae-12e0e9e3fd53" xmlns:ns4="72888650-0154-44b8-b6e0-82fe3ae594b7" targetNamespace="http://schemas.microsoft.com/office/2006/metadata/properties" ma:root="true" ma:fieldsID="77742d96044a9ab8d8428a66f226a57b" ns3:_="" ns4:_="">
    <xsd:import namespace="6d1270b9-75a8-4436-89ae-12e0e9e3fd53"/>
    <xsd:import namespace="72888650-0154-44b8-b6e0-82fe3ae594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270b9-75a8-4436-89ae-12e0e9e3fd5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888650-0154-44b8-b6e0-82fe3ae594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AEC9C8-E6F5-4C50-95E5-9938A5CB746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2888650-0154-44b8-b6e0-82fe3ae594b7"/>
    <ds:schemaRef ds:uri="http://purl.org/dc/elements/1.1/"/>
    <ds:schemaRef ds:uri="http://schemas.microsoft.com/office/2006/metadata/properties"/>
    <ds:schemaRef ds:uri="6d1270b9-75a8-4436-89ae-12e0e9e3fd5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DDFD9B-4E68-40E2-A17E-D076D3172B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162333-6A94-49F8-BBAD-FA4142358A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1270b9-75a8-4436-89ae-12e0e9e3fd53"/>
    <ds:schemaRef ds:uri="72888650-0154-44b8-b6e0-82fe3ae59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Staff earning over £50k</vt:lpstr>
      <vt:lpstr>2021-22 SPS Budgets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Senior staff salary information for transparency code</dc:title>
  <dc:creator>Hasler Daniel</dc:creator>
  <cp:lastModifiedBy>Pickard Esther</cp:lastModifiedBy>
  <dcterms:created xsi:type="dcterms:W3CDTF">2015-06-05T18:17:20Z</dcterms:created>
  <dcterms:modified xsi:type="dcterms:W3CDTF">2021-06-19T08:36:10Z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0x010100F36B4350A8703345A6E880C04B4C000A</vt:lpwstr>
  </property>
</Properties>
</file>